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2440" windowHeight="11010" tabRatio="653" activeTab="1"/>
  </bookViews>
  <sheets>
    <sheet name="目次" sheetId="12" r:id="rId1"/>
    <sheet name="経費支出管理表" sheetId="9" r:id="rId2"/>
    <sheet name="別紙３支出内訳書" sheetId="10" r:id="rId3"/>
    <sheet name="収益納付用" sheetId="21" state="hidden" r:id="rId4"/>
    <sheet name="ExpenseCategoryList" sheetId="11"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確定通知書とは'!$A$1:$L$48</definedName>
    <definedName name="_xlnm.Print_Area" localSheetId="2">別紙３支出内訳書!$A$1:$J$35</definedName>
    <definedName name="_xlnm.Print_Area" localSheetId="5">別紙4収益納付!$A$1:$G$37</definedName>
    <definedName name="_xlnm.Print_Area" localSheetId="6">別紙5賃金引上げ枠報告書!$A$2:$H$54</definedName>
    <definedName name="_xlnm.Print_Area" localSheetId="7">'様式第11-2取得財産管理明細表'!$A$1:$H$23</definedName>
    <definedName name="_xlnm.Print_Area" localSheetId="9">様式第14状況報告書!$A$2:$M$85</definedName>
    <definedName name="_xlnm.Print_Area" localSheetId="8">様式第9精算払請求書!$A$2:$G$45</definedName>
  </definedNames>
  <calcPr calcId="191029"/>
</workbook>
</file>

<file path=xl/calcChain.xml><?xml version="1.0" encoding="utf-8"?>
<calcChain xmlns="http://schemas.openxmlformats.org/spreadsheetml/2006/main">
  <c r="J22" i="11" l="1"/>
  <c r="E31" i="10"/>
  <c r="E26" i="10"/>
  <c r="H3" i="11"/>
  <c r="G20" i="13"/>
  <c r="E30" i="14"/>
  <c r="I30" i="14"/>
  <c r="I29" i="14"/>
  <c r="I28" i="14"/>
  <c r="E28" i="14" s="1"/>
  <c r="E29" i="14" l="1"/>
  <c r="E11" i="14"/>
  <c r="E14" i="15" l="1"/>
  <c r="A1" i="21" l="1"/>
  <c r="E3" i="14"/>
  <c r="E4" i="16"/>
  <c r="L79" i="17" l="1"/>
  <c r="L72" i="17"/>
  <c r="L59" i="17"/>
  <c r="H12" i="17"/>
  <c r="G6" i="15"/>
  <c r="G4" i="10"/>
  <c r="G3" i="10"/>
  <c r="A24" i="17"/>
  <c r="K4" i="17"/>
  <c r="D11" i="16"/>
  <c r="H11" i="17" s="1"/>
  <c r="G7" i="15"/>
  <c r="F5" i="13"/>
  <c r="F20" i="13"/>
  <c r="C20" i="13"/>
  <c r="B20" i="13"/>
  <c r="F6" i="13"/>
  <c r="E27" i="10"/>
  <c r="E29" i="10" l="1"/>
  <c r="B1" i="21"/>
  <c r="E3" i="11"/>
  <c r="K1" i="10"/>
  <c r="H10" i="17" l="1"/>
  <c r="H9" i="17"/>
  <c r="L64" i="17"/>
  <c r="L63" i="17"/>
  <c r="L62" i="17"/>
  <c r="L61" i="17"/>
  <c r="L60" i="17"/>
  <c r="E10" i="10" l="1"/>
  <c r="E8" i="10"/>
  <c r="G20" i="11" l="1"/>
  <c r="E17" i="10" l="1"/>
  <c r="E11" i="10"/>
  <c r="E9" i="10"/>
  <c r="E12" i="10"/>
  <c r="E13" i="10"/>
  <c r="E14" i="10"/>
  <c r="E15" i="10"/>
  <c r="E16" i="10"/>
  <c r="E18" i="10"/>
  <c r="E53" i="11" l="1"/>
  <c r="E39" i="11"/>
  <c r="D29" i="11"/>
  <c r="H38" i="11"/>
  <c r="H15" i="11"/>
  <c r="G15" i="11"/>
  <c r="H11" i="11"/>
  <c r="G11" i="11"/>
  <c r="H8" i="11"/>
  <c r="H9" i="11" s="1"/>
  <c r="E40" i="11" l="1"/>
  <c r="N33" i="10" s="1"/>
  <c r="M1" i="10"/>
  <c r="H20" i="11"/>
  <c r="H21" i="11"/>
  <c r="H10" i="11"/>
  <c r="H22" i="11" l="1"/>
  <c r="E20" i="10" l="1"/>
  <c r="G3" i="11" l="1"/>
  <c r="F16" i="11" s="1"/>
  <c r="H39" i="11"/>
  <c r="H40" i="11" s="1"/>
  <c r="G17" i="11" l="1"/>
  <c r="G16" i="11"/>
  <c r="G18" i="11" l="1"/>
  <c r="C32" i="9" l="1"/>
  <c r="D32" i="9" l="1"/>
  <c r="E21" i="10"/>
  <c r="E51" i="11" s="1"/>
  <c r="E19" i="10"/>
  <c r="F3" i="11" l="1"/>
  <c r="F12" i="11" s="1"/>
  <c r="E49" i="11" s="1"/>
  <c r="H37" i="11"/>
  <c r="I38" i="11" s="1"/>
  <c r="J38" i="11" s="1"/>
  <c r="M24" i="10" s="1"/>
  <c r="H41" i="11"/>
  <c r="G12" i="11" l="1"/>
  <c r="G14" i="11" s="1"/>
  <c r="I14" i="11" s="1"/>
  <c r="H16" i="11"/>
  <c r="H17" i="11"/>
  <c r="K34" i="10"/>
  <c r="L24" i="10" l="1"/>
  <c r="H18" i="11"/>
  <c r="H12" i="11"/>
  <c r="I12" i="11"/>
  <c r="H13" i="11"/>
  <c r="I17" i="11" l="1"/>
  <c r="I16" i="11"/>
  <c r="I20" i="11" s="1"/>
  <c r="H14" i="11"/>
  <c r="I18" i="11" s="1"/>
  <c r="L25" i="10" l="1"/>
  <c r="I22" i="11"/>
  <c r="N12" i="11"/>
  <c r="G31" i="11" s="1"/>
  <c r="G29" i="11"/>
  <c r="P24" i="10" s="1"/>
  <c r="P16" i="11"/>
  <c r="P12" i="11" s="1"/>
  <c r="P20" i="11" s="1"/>
  <c r="L20" i="11"/>
  <c r="L16" i="11"/>
  <c r="L12" i="11"/>
  <c r="I31" i="11"/>
  <c r="E47" i="11" l="1"/>
  <c r="J20" i="11"/>
  <c r="E28" i="10" s="1"/>
  <c r="E30" i="10" s="1"/>
  <c r="I29" i="11"/>
  <c r="I33" i="11" s="1"/>
  <c r="N16" i="11"/>
  <c r="G33" i="11" s="1"/>
  <c r="H42" i="11" s="1"/>
  <c r="E25" i="10" s="1"/>
  <c r="M16" i="11"/>
  <c r="E34" i="11" l="1"/>
  <c r="K31" i="10" s="1"/>
  <c r="I40" i="11"/>
  <c r="J40" i="11" s="1"/>
  <c r="M25" i="10" s="1"/>
  <c r="I42" i="11"/>
  <c r="J42" i="11" s="1"/>
  <c r="M31" i="10" s="1"/>
  <c r="J26" i="10"/>
  <c r="N24" i="10"/>
  <c r="L30" i="10" s="1"/>
  <c r="E29" i="11"/>
  <c r="K24" i="10" s="1"/>
  <c r="N20" i="11"/>
  <c r="E31" i="11"/>
  <c r="K25" i="10" s="1"/>
  <c r="D31" i="11" l="1"/>
  <c r="E37" i="11"/>
  <c r="E38" i="11" s="1"/>
  <c r="L33" i="10"/>
  <c r="E33" i="11" l="1"/>
  <c r="K30" i="10" s="1"/>
</calcChain>
</file>

<file path=xl/comments1.xml><?xml version="1.0" encoding="utf-8"?>
<comments xmlns="http://schemas.openxmlformats.org/spreadsheetml/2006/main">
  <authors>
    <author>作成者</author>
  </authors>
  <commentList>
    <comment ref="K24" authorId="0" shapeId="0">
      <text>
        <r>
          <rPr>
            <b/>
            <sz val="9"/>
            <color indexed="81"/>
            <rFont val="MS P ゴシック"/>
            <family val="3"/>
            <charset val="128"/>
          </rPr>
          <t>判定式は、ウェブサイト関連費を計上している場合に使用するものです。</t>
        </r>
      </text>
    </comment>
  </commentList>
</comments>
</file>

<file path=xl/comments2.xml><?xml version="1.0" encoding="utf-8"?>
<comments xmlns="http://schemas.openxmlformats.org/spreadsheetml/2006/main">
  <authors>
    <author>作成者</author>
  </authors>
  <commentList>
    <comment ref="A8" authorId="0" shapeId="0">
      <text>
        <r>
          <rPr>
            <b/>
            <sz val="9"/>
            <color indexed="81"/>
            <rFont val="MS P ゴシック"/>
            <family val="3"/>
            <charset val="128"/>
          </rPr>
          <t xml:space="preserve">交付決定通知書の日付を入力してください。
</t>
        </r>
      </text>
    </comment>
  </commentList>
</comments>
</file>

<file path=xl/comments3.xml><?xml version="1.0" encoding="utf-8"?>
<comments xmlns="http://schemas.openxmlformats.org/spreadsheetml/2006/main">
  <authors>
    <author>作成者</author>
  </authors>
  <commentList>
    <comment ref="A4" authorId="0" shapeId="0">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text>
        <r>
          <rPr>
            <b/>
            <sz val="9"/>
            <color indexed="81"/>
            <rFont val="MS P ゴシック"/>
            <family val="3"/>
            <charset val="128"/>
          </rPr>
          <t>実績報告書と同じ名称を記載。</t>
        </r>
      </text>
    </comment>
    <comment ref="E12" authorId="0" shapeId="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text>
        <r>
          <rPr>
            <b/>
            <sz val="9"/>
            <color indexed="81"/>
            <rFont val="MS P ゴシック"/>
            <family val="3"/>
            <charset val="128"/>
          </rPr>
          <t>押印忘れずに！！</t>
        </r>
      </text>
    </comment>
    <comment ref="G25" authorId="0" shapeId="0">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4.xml><?xml version="1.0" encoding="utf-8"?>
<comments xmlns="http://schemas.openxmlformats.org/spreadsheetml/2006/main">
  <authors>
    <author>作成者</author>
  </authors>
  <commentList>
    <comment ref="A13" authorId="0" shapeId="0">
      <text>
        <r>
          <rPr>
            <b/>
            <sz val="9"/>
            <color indexed="81"/>
            <rFont val="MS P ゴシック"/>
            <family val="3"/>
            <charset val="128"/>
          </rPr>
          <t>財産は
機械装置やHP、看板など手元に残るものを想定しています。</t>
        </r>
      </text>
    </comment>
    <comment ref="D13" authorId="0" shapeId="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text>
        <r>
          <rPr>
            <b/>
            <sz val="9"/>
            <color indexed="81"/>
            <rFont val="MS P ゴシック"/>
            <family val="3"/>
            <charset val="128"/>
          </rPr>
          <t>保管先住所を必ず記載してください。
例）○○建設
　○○県○○郡○○町○番地※番地はなくても可。</t>
        </r>
      </text>
    </comment>
  </commentList>
</comments>
</file>

<file path=xl/comments5.xml><?xml version="1.0" encoding="utf-8"?>
<comments xmlns="http://schemas.openxmlformats.org/spreadsheetml/2006/main">
  <authors>
    <author>作成者</author>
  </authors>
  <commentList>
    <comment ref="F5" authorId="0" shapeId="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text>
        <r>
          <rPr>
            <b/>
            <sz val="9"/>
            <color indexed="81"/>
            <rFont val="MS P ゴシック"/>
            <family val="3"/>
            <charset val="128"/>
          </rPr>
          <t>実績報告書と同じ名称を記載。</t>
        </r>
      </text>
    </comment>
    <comment ref="D12" authorId="0" shapeId="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text>
        <r>
          <rPr>
            <b/>
            <sz val="9"/>
            <color indexed="81"/>
            <rFont val="MS P ゴシック"/>
            <family val="3"/>
            <charset val="128"/>
          </rPr>
          <t>押印忘れずに！！</t>
        </r>
      </text>
    </comment>
    <comment ref="A24" authorId="0" shapeId="0">
      <text>
        <r>
          <rPr>
            <b/>
            <sz val="9"/>
            <color indexed="81"/>
            <rFont val="MS P ゴシック"/>
            <family val="3"/>
            <charset val="128"/>
          </rPr>
          <t>交付決定通知書に記載の日付を入力</t>
        </r>
      </text>
    </comment>
    <comment ref="C28" authorId="0" shapeId="0">
      <text>
        <r>
          <rPr>
            <b/>
            <sz val="9"/>
            <color indexed="81"/>
            <rFont val="MS P ゴシック"/>
            <family val="3"/>
            <charset val="128"/>
          </rPr>
          <t>確定通知書の金額を記載。</t>
        </r>
      </text>
    </comment>
    <comment ref="E30" authorId="0" shapeId="0">
      <text>
        <r>
          <rPr>
            <b/>
            <sz val="9"/>
            <color indexed="81"/>
            <rFont val="MS P ゴシック"/>
            <family val="3"/>
            <charset val="128"/>
          </rPr>
          <t>共同申請の場合使用
確定通知書別紙の金額を記載。</t>
        </r>
      </text>
    </comment>
    <comment ref="E31" authorId="0" shapeId="0">
      <text>
        <r>
          <rPr>
            <b/>
            <sz val="9"/>
            <color indexed="81"/>
            <rFont val="MS P ゴシック"/>
            <family val="3"/>
            <charset val="128"/>
          </rPr>
          <t>共同申請の場合使用
確定通知書別紙の金額を記載。</t>
        </r>
      </text>
    </comment>
    <comment ref="C37" authorId="0" shapeId="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6.xml><?xml version="1.0" encoding="utf-8"?>
<comments xmlns="http://schemas.openxmlformats.org/spreadsheetml/2006/main">
  <authors>
    <author>作成者</author>
  </authors>
  <commentList>
    <comment ref="K5" authorId="0" shapeId="0">
      <text>
        <r>
          <rPr>
            <b/>
            <sz val="9"/>
            <color indexed="81"/>
            <rFont val="MS P ゴシック"/>
            <family val="3"/>
            <charset val="128"/>
          </rPr>
          <t>日付を記載してください。</t>
        </r>
      </text>
    </comment>
    <comment ref="H9" authorId="0" shapeId="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text>
        <r>
          <rPr>
            <b/>
            <sz val="9"/>
            <color indexed="81"/>
            <rFont val="MS P ゴシック"/>
            <family val="3"/>
            <charset val="128"/>
          </rPr>
          <t xml:space="preserve">押印忘れずに！
</t>
        </r>
      </text>
    </comment>
    <comment ref="A24" authorId="0" shapeId="0">
      <text>
        <r>
          <rPr>
            <b/>
            <sz val="9"/>
            <color indexed="81"/>
            <rFont val="MS P ゴシック"/>
            <family val="3"/>
            <charset val="128"/>
          </rPr>
          <t>様式第9精算払請求書から自動入力</t>
        </r>
      </text>
    </comment>
    <comment ref="A27" authorId="0" shapeId="0">
      <text>
        <r>
          <rPr>
            <b/>
            <sz val="9"/>
            <color indexed="81"/>
            <rFont val="MS P ゴシック"/>
            <family val="3"/>
            <charset val="128"/>
          </rPr>
          <t>実績報告書様式第8に記載した終了日を記入してください。</t>
        </r>
      </text>
    </comment>
    <comment ref="A29" authorId="0" shapeId="0">
      <text>
        <r>
          <rPr>
            <b/>
            <sz val="9"/>
            <color indexed="81"/>
            <rFont val="MS P ゴシック"/>
            <family val="3"/>
            <charset val="128"/>
          </rPr>
          <t>例）
補助事業終了日が
2020年10月31日
報告期間は
2020年11月から1年間となります。</t>
        </r>
      </text>
    </comment>
    <comment ref="B33" authorId="0" shapeId="0">
      <text>
        <r>
          <rPr>
            <b/>
            <sz val="9"/>
            <color indexed="81"/>
            <rFont val="MS P ゴシック"/>
            <family val="3"/>
            <charset val="128"/>
          </rPr>
          <t>実績報告書に記載した補助事業者名を記入してください。</t>
        </r>
      </text>
    </comment>
    <comment ref="B36" authorId="0" shapeId="0">
      <text>
        <r>
          <rPr>
            <b/>
            <sz val="9"/>
            <color indexed="81"/>
            <rFont val="MS P ゴシック"/>
            <family val="3"/>
            <charset val="128"/>
          </rPr>
          <t>申請書・実績報告書に記載した補助事業名を記入してください。</t>
        </r>
      </text>
    </comment>
    <comment ref="B39" authorId="0" shapeId="0">
      <text>
        <r>
          <rPr>
            <b/>
            <sz val="9"/>
            <color indexed="81"/>
            <rFont val="MS P ゴシック"/>
            <family val="3"/>
            <charset val="128"/>
          </rPr>
          <t>改行は
「alt」キーを押しながら「Enter」
行が足りない場合は適宜増やしてください。</t>
        </r>
      </text>
    </comment>
    <comment ref="B47" authorId="0" shapeId="0">
      <text>
        <r>
          <rPr>
            <b/>
            <sz val="9"/>
            <color indexed="81"/>
            <rFont val="MS P ゴシック"/>
            <family val="3"/>
            <charset val="128"/>
          </rPr>
          <t>改行は
「alt」キーを押しながら「Enter」
行が足りない場合は適宜増やしてください。</t>
        </r>
      </text>
    </comment>
    <comment ref="A57" authorId="0" shapeId="0">
      <text>
        <r>
          <rPr>
            <b/>
            <sz val="11"/>
            <color indexed="81"/>
            <rFont val="MS P ゴシック"/>
            <family val="3"/>
            <charset val="128"/>
          </rPr>
          <t>単位は千円で記載してください。
1,000,000円
（100万円）
⇒1,000千円</t>
        </r>
      </text>
    </comment>
    <comment ref="A70" authorId="0" shapeId="0">
      <text>
        <r>
          <rPr>
            <b/>
            <sz val="14"/>
            <color indexed="81"/>
            <rFont val="MS P ゴシック"/>
            <family val="3"/>
            <charset val="128"/>
          </rPr>
          <t>単位は円で記載してください。</t>
        </r>
      </text>
    </comment>
    <comment ref="A77" authorId="0" shapeId="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<sst xmlns="http://schemas.openxmlformats.org/spreadsheetml/2006/main" count="407" uniqueCount="343">
  <si>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</si>
  <si>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</si>
  <si>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</si>
  <si>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</si>
  <si>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</si>
  <si>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</si>
  <si>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</si>
  <si>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＊「課税事業者」・「免税事業者」・「簡易課税事業者」の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キニュウ</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</si>
  <si>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</si>
  <si>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</si>
  <si>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</si>
  <si>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</si>
  <si>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</si>
  <si>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</si>
  <si>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</si>
  <si>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</si>
  <si>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</si>
  <si>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</si>
  <si>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</si>
  <si>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</si>
  <si>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</si>
  <si>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</si>
  <si>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</si>
  <si>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</si>
  <si>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</si>
  <si>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</si>
  <si>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</si>
  <si>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</si>
  <si>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</si>
  <si>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</si>
  <si>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</si>
  <si>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</si>
  <si>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</si>
  <si>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</si>
  <si>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</si>
  <si>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</si>
  <si>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</si>
  <si>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</si>
  <si>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</si>
  <si>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</si>
  <si>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</si>
  <si>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</si>
  <si>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</si>
  <si>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</si>
  <si>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</si>
  <si>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</si>
  <si>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</si>
  <si>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</si>
  <si>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</si>
  <si>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</si>
  <si>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</si>
  <si>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※「いいえ」の場合は実績報告ができません。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</si>
  <si>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</si>
  <si>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</si>
  <si>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</si>
  <si>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</si>
  <si>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</si>
  <si>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端数</t>
    <rPh sb="0" eb="2">
      <t>ハスウ</t>
    </rPh>
    <phoneticPr fontId="24"/>
  </si>
  <si>
    <t>経費内比率</t>
    <rPh sb="0" eb="2">
      <t>ケイヒ</t>
    </rPh>
    <rPh sb="2" eb="3">
      <t>ナイ</t>
    </rPh>
    <rPh sb="3" eb="5">
      <t>ヒリツ</t>
    </rPh>
    <phoneticPr fontId="24"/>
  </si>
  <si>
    <t>～</t>
    <phoneticPr fontId="24"/>
  </si>
  <si>
    <t>申請額内比率</t>
    <rPh sb="0" eb="2">
      <t>シンセイ</t>
    </rPh>
    <rPh sb="2" eb="3">
      <t>ガク</t>
    </rPh>
    <rPh sb="3" eb="4">
      <t>ナイ</t>
    </rPh>
    <rPh sb="4" eb="6">
      <t>ヒリツ</t>
    </rPh>
    <phoneticPr fontId="24"/>
  </si>
  <si>
    <t>ウェブサイト関連費以外の補助金額</t>
    <rPh sb="9" eb="11">
      <t>イガイ</t>
    </rPh>
    <rPh sb="12" eb="14">
      <t>ホジョ</t>
    </rPh>
    <rPh sb="14" eb="15">
      <t>キン</t>
    </rPh>
    <rPh sb="15" eb="16">
      <t>ガク</t>
    </rPh>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</si>
  <si>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</si>
  <si>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</si>
  <si>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</si>
  <si>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</si>
  <si>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</si>
  <si>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</si>
  <si>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</si>
  <si>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</si>
  <si>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</si>
  <si>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</si>
  <si>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</si>
  <si>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</si>
  <si>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</si>
  <si>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</si>
  <si>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</si>
  <si>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</si>
  <si>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</si>
  <si>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</si>
  <si>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</si>
  <si>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</si>
  <si>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</si>
  <si>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</si>
  <si>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</si>
  <si>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</si>
  <si>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</si>
  <si>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</si>
  <si>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</si>
  <si>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</si>
  <si>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</si>
  <si>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</si>
  <si>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</si>
  <si>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</si>
  <si>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</si>
  <si>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</si>
  <si>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</si>
  <si>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</si>
  <si>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</si>
  <si>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</si>
  <si>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</si>
  <si>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</si>
  <si>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</si>
  <si>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</si>
  <si>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</si>
  <si>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</si>
  <si>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</si>
  <si>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</si>
  <si>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</si>
  <si>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</si>
  <si>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</si>
  <si>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</si>
  <si>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</si>
  <si>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</si>
  <si>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</si>
  <si>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</si>
  <si>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</si>
  <si>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</si>
  <si>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</si>
  <si>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</si>
  <si>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</si>
  <si>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</si>
  <si>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</si>
  <si>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</si>
  <si>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</si>
  <si>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</si>
  <si>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</si>
  <si>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</si>
  <si>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</si>
  <si>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</si>
  <si>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</si>
  <si>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</si>
  <si>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</si>
  <si>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</si>
  <si>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</si>
  <si>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</si>
  <si>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</si>
  <si>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</si>
  <si>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</si>
  <si>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</si>
  <si>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</si>
  <si>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</si>
  <si>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</si>
  <si>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</si>
  <si>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</si>
  <si>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</si>
  <si>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</si>
  <si>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</si>
  <si>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　20●年 月 日付けをもって交付決定の通知があった上記の補助事業に関し、補助事業の実施期間内における事業化等の状況について、令和元年度補正予算・令和３年度補正予算 小規模事業者持続化補助金＜一般型＞交付規程第２７条の規定に基づき、下記のとおり報告します。</t>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</si>
  <si>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</si>
  <si>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</si>
  <si>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</si>
  <si>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</si>
  <si>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</si>
  <si>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</si>
  <si>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</si>
  <si>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</si>
  <si>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</si>
  <si>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</si>
  <si>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</si>
  <si>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</si>
  <si>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</si>
  <si>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</si>
  <si>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</si>
  <si>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</si>
  <si>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</si>
  <si>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</si>
  <si>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</si>
  <si>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</si>
  <si>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</si>
  <si>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</si>
  <si>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</si>
  <si>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</si>
  <si>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</si>
  <si>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</si>
  <si>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</si>
  <si>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</si>
  <si>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</si>
  <si>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</si>
  <si>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</si>
  <si>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</si>
  <si>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</si>
  <si>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</si>
  <si>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</si>
  <si>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</si>
  <si>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</si>
  <si>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</si>
  <si>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</si>
  <si>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令和元年度補正予算・令和３年度補正予算小規模事業者持続化補助金＜一般型＞の賃金引上</t>
    <phoneticPr fontId="1"/>
  </si>
  <si>
    <t>げ枠の実績報告に伴い、以下のとおり報告します。また、本報告書に虚偽の記載がないこと</t>
    <phoneticPr fontId="1"/>
  </si>
  <si>
    <t>を誓約します。</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</si>
  <si>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</si>
  <si>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</si>
  <si>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</si>
  <si>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</si>
  <si>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</si>
  <si>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</si>
  <si>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</si>
  <si>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</si>
  <si>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</si>
  <si>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</si>
  <si>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</si>
  <si>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</si>
  <si>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</si>
  <si>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</si>
  <si>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</si>
  <si>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</si>
  <si>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</si>
  <si>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</si>
  <si>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</si>
  <si>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</si>
  <si>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</si>
  <si>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</si>
  <si>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</si>
  <si>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</si>
  <si>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</si>
  <si>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</si>
  <si>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</si>
  <si>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</si>
  <si>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</si>
  <si>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（注）１．対象となる取得財産等は、取得価格または効用の増加価格が令和元年度補正予算・</t>
    <phoneticPr fontId="1"/>
  </si>
  <si>
    <t>　　　　　令和３年度補正予算 小規模事業者持続化補助金＜一般型＞交付規程第２５条第１</t>
    <phoneticPr fontId="1"/>
  </si>
  <si>
    <t>　　　　　項に定める処分制限額以上の財産とする。</t>
    <phoneticPr fontId="1"/>
  </si>
  <si>
    <t>　　　２．数量は、同一規格であれば一括して記載して差し支えない。ただし、単価が</t>
  </si>
  <si>
    <t>　　　　　異なる場合には区分して記載のこと。</t>
    <phoneticPr fontId="1"/>
  </si>
  <si>
    <t>　　　３．取得年月日は、検査を行う場合は検収年月日を記載のこと。</t>
  </si>
  <si>
    <t>　　　４．共同事業の場合は、記載する財産ごとに、「備考」欄に所有者名を記載のこと。</t>
    <phoneticPr fontId="1"/>
  </si>
  <si>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</si>
  <si>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</si>
  <si>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</si>
  <si>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</si>
  <si>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※共同申請の場合は連名</t>
    <phoneticPr fontId="1"/>
  </si>
  <si>
    <t>小規模事業者持続化補助金に係る補助金精算払請求書</t>
  </si>
  <si>
    <t xml:space="preserve"> 令和元年度補正予算・令和３年度補正予算 小規模事業者持続化補助金＜一般型＞交付規程</t>
    <phoneticPr fontId="1"/>
  </si>
  <si>
    <t>第２０条第２項の規定に基づき、補助金を下記のとおり請求します。</t>
    <phoneticPr fontId="1"/>
  </si>
  <si>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</si>
  <si>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</si>
  <si>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</si>
  <si>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</si>
  <si>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</si>
  <si>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</si>
  <si>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うち（補助事業者名）＜代表事業者＞の請求金額</t>
    <phoneticPr fontId="1"/>
  </si>
  <si>
    <t>円</t>
    <phoneticPr fontId="1"/>
  </si>
  <si>
    <t>　　（補助事業者名）＜共同事業者１＞の請求金額</t>
    <phoneticPr fontId="1"/>
  </si>
  <si>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</si>
  <si>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</si>
  <si>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</si>
  <si>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</si>
  <si>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</si>
  <si>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</si>
  <si>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</si>
  <si>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</si>
  <si>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</si>
  <si>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　　</t>
    </r>
    <r>
      <rPr>
        <sz val="10.5"/>
        <color indexed="8"/>
        <rFont val="ＭＳ 明朝"/>
        <family val="1"/>
        <charset val="128"/>
      </rPr>
      <t>※共同申請の場合には補助事業者ごとに振込先情報等を記載すること。</t>
    </r>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</si>
  <si>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</si>
  <si>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</si>
  <si>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</si>
  <si>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</si>
  <si>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</si>
  <si>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 xml:space="preserve"> 　令和元年度補正予算・令和３年度補正予算 小規模事業者持続化補助金＜一般型＞交付規程第２９条の</t>
    <phoneticPr fontId="1"/>
  </si>
  <si>
    <t>　規定に基づき、下記のとおり報告します。</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</si>
  <si>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</si>
  <si>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</si>
  <si>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</si>
  <si>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</si>
  <si>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（１）補助事業者名（補助事業実施時の名称。共同申請の場合は全参画事業者名）</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</si>
  <si>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</si>
  <si>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</si>
  <si>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</si>
  <si>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</si>
  <si>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r>
      <rPr>
        <sz val="12"/>
        <color indexed="8"/>
        <rFont val="ＭＳ 明朝"/>
        <family val="1"/>
        <charset val="128"/>
      </rPr>
      <t xml:space="preserve">　 </t>
    </r>
    <r>
      <rPr>
        <u/>
        <sz val="12"/>
        <color indexed="8"/>
        <rFont val="ＭＳ 明朝"/>
        <family val="1"/>
        <charset val="128"/>
      </rPr>
      <t>ａ．売上高、売上総利益【すべての補助事業者（共同申請の場合は、個々の参画事業者</t>
    </r>
    <r>
      <rPr>
        <u/>
        <sz val="12"/>
        <color indexed="8"/>
        <rFont val="ＭＳ 明朝"/>
        <family val="1"/>
        <charset val="128"/>
      </rPr>
      <t>ごと）が対象】</t>
    </r>
    <phoneticPr fontId="1"/>
  </si>
  <si>
    <t>（単位：千円）</t>
  </si>
  <si>
    <t>項目</t>
  </si>
  <si>
    <t>事業者名
(共同の場合)</t>
    <phoneticPr fontId="1"/>
  </si>
  <si>
    <t>①申請前</t>
  </si>
  <si>
    <t>②補助事業終了後</t>
  </si>
  <si>
    <r>
      <t>増減率</t>
    </r>
    <r>
      <rPr>
        <sz val="12"/>
        <color indexed="8"/>
        <rFont val="Century"/>
        <family val="1"/>
      </rPr>
      <t>(</t>
    </r>
    <r>
      <rPr>
        <sz val="12"/>
        <color indexed="8"/>
        <rFont val="ＭＳ 明朝"/>
        <family val="1"/>
        <charset val="128"/>
      </rPr>
      <t>％</t>
    </r>
    <r>
      <rPr>
        <sz val="12"/>
        <color indexed="8"/>
        <rFont val="Century"/>
        <family val="1"/>
      </rPr>
      <t>)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
      <rPr>
        <sz val="12"/>
        <color indexed="8"/>
        <rFont val="ＭＳ 明朝"/>
        <family val="1"/>
        <charset val="128"/>
      </rPr>
      <t>①</t>
    </r>
    <r>
      <rPr>
        <sz val="12"/>
        <color indexed="8"/>
        <rFont val="Century"/>
        <family val="1"/>
      </rPr>
      <t>×100)]</t>
    </r>
    <phoneticPr fontId="1"/>
  </si>
  <si>
    <t>売上高</t>
  </si>
  <si>
    <t>Ａ社</t>
  </si>
  <si>
    <t>Ｂ社</t>
  </si>
  <si>
    <t>Ｃ社</t>
  </si>
  <si>
    <t>売上総利益</t>
  </si>
  <si>
    <t>　　  ※「①申請前」には、本補助金への応募時の「公募要領・様式２（経営計画書）」に記載した「直近１期（１</t>
    <phoneticPr fontId="1"/>
  </si>
  <si>
    <t>　      年間）」の金額をご記入ください。</t>
    <phoneticPr fontId="1"/>
  </si>
  <si>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</si>
  <si>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</si>
  <si>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</si>
  <si>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</si>
  <si>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</si>
  <si>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</si>
  <si>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</si>
  <si>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</si>
  <si>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</si>
  <si>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</si>
  <si>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</si>
  <si>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</si>
  <si>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</si>
  <si>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</si>
  <si>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</si>
  <si>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</si>
  <si>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</si>
  <si>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</si>
  <si>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</si>
  <si>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</si>
  <si>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</si>
  <si>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</si>
  <si>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</si>
  <si>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</si>
  <si>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</si>
  <si>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</si>
  <si>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r>
      <t>　申請された事業内容が補助の要件等を満たしており、補助金を交付すべきものと認められるものについて、交付決定通知書により採択事業者に通知します。
　なお、交付決定通知書等の発送は、様式2-1（共同申請の場合は様式2-2）に記載の「担当者連絡先」宛に行います。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80" eb="82">
      <t>ツウチ</t>
    </rPh>
    <rPh sb="82" eb="83">
      <t>ショ</t>
    </rPh>
    <rPh sb="83" eb="84">
      <t>トウ</t>
    </rPh>
    <rPh sb="85" eb="87">
      <t>ハッソウ</t>
    </rPh>
    <rPh sb="89" eb="91">
      <t>ヨウシキ</t>
    </rPh>
    <rPh sb="95" eb="97">
      <t>キョウドウ</t>
    </rPh>
    <rPh sb="97" eb="99">
      <t>シンセイ</t>
    </rPh>
    <rPh sb="100" eb="102">
      <t>バアイ</t>
    </rPh>
    <rPh sb="103" eb="105">
      <t>ヨウシキ</t>
    </rPh>
    <rPh sb="110" eb="112">
      <t>キサイ</t>
    </rPh>
    <rPh sb="133" eb="134">
      <t>ジョウ</t>
    </rPh>
    <rPh sb="135" eb="137">
      <t>サイタク</t>
    </rPh>
    <rPh sb="142" eb="144">
      <t>ナマエ</t>
    </rPh>
    <rPh sb="145" eb="146">
      <t>ノ</t>
    </rPh>
    <rPh sb="150" eb="152">
      <t>サイタク</t>
    </rPh>
    <rPh sb="160" eb="162">
      <t>コウフ</t>
    </rPh>
    <rPh sb="162" eb="164">
      <t>ケッテイ</t>
    </rPh>
    <rPh sb="164" eb="166">
      <t>ツウチ</t>
    </rPh>
    <rPh sb="166" eb="167">
      <t>ショ</t>
    </rPh>
    <rPh sb="168" eb="170">
      <t>テモト</t>
    </rPh>
    <rPh sb="171" eb="172">
      <t>トド</t>
    </rPh>
    <rPh sb="182" eb="184">
      <t>バアイ</t>
    </rPh>
    <rPh sb="189" eb="191">
      <t>レンラク</t>
    </rPh>
    <rPh sb="191" eb="194">
      <t>タントウシャ</t>
    </rPh>
    <rPh sb="203" eb="205">
      <t>キサイ</t>
    </rPh>
    <rPh sb="206" eb="208">
      <t>ジュウショ</t>
    </rPh>
    <rPh sb="208" eb="209">
      <t>トウ</t>
    </rPh>
    <rPh sb="210" eb="213">
      <t>レンラクサキ</t>
    </rPh>
    <rPh sb="214" eb="216">
      <t>マチガ</t>
    </rPh>
    <rPh sb="229" eb="231">
      <t>シュウセイ</t>
    </rPh>
    <rPh sb="231" eb="233">
      <t>カショ</t>
    </rPh>
    <rPh sb="241" eb="242">
      <t>カンガ</t>
    </rPh>
    <rPh sb="250" eb="252">
      <t>チホウ</t>
    </rPh>
    <rPh sb="252" eb="255">
      <t>ジムキョク</t>
    </rPh>
    <rPh sb="260" eb="263">
      <t>ショウコウカイ</t>
    </rPh>
    <rPh sb="267" eb="269">
      <t>レンラク</t>
    </rPh>
    <rPh sb="271" eb="272">
      <t>カナラ</t>
    </rPh>
    <rPh sb="273" eb="274">
      <t>オウ</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</si>
  <si>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</si>
  <si>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</si>
  <si>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6" eb="58">
      <t>ジッセキ</t>
    </rPh>
    <rPh sb="58" eb="61">
      <t>ホウコクショ</t>
    </rPh>
    <rPh sb="62" eb="64">
      <t>ナイヨウ</t>
    </rPh>
    <rPh sb="64" eb="66">
      <t>シダイ</t>
    </rPh>
    <rPh sb="69" eb="71">
      <t>ホウコク</t>
    </rPh>
    <rPh sb="73" eb="75">
      <t>キンガク</t>
    </rPh>
    <rPh sb="77" eb="79">
      <t>ゲンガク</t>
    </rPh>
    <rPh sb="82" eb="84">
      <t>バアイ</t>
    </rPh>
    <rPh sb="92" eb="94">
      <t>カクテイ</t>
    </rPh>
    <rPh sb="94" eb="96">
      <t>ツウチ</t>
    </rPh>
    <rPh sb="96" eb="97">
      <t>ショ</t>
    </rPh>
    <rPh sb="98" eb="100">
      <t>ハッコウ</t>
    </rPh>
    <rPh sb="106" eb="108">
      <t>バアイ</t>
    </rPh>
    <rPh sb="110" eb="113">
      <t>セイキュウショ</t>
    </rPh>
    <rPh sb="114" eb="116">
      <t>コウフ</t>
    </rPh>
    <rPh sb="116" eb="118">
      <t>キテイ</t>
    </rPh>
    <rPh sb="118" eb="120">
      <t>ヨウシキ</t>
    </rPh>
    <rPh sb="120" eb="121">
      <t>ダイ</t>
    </rPh>
    <rPh sb="124" eb="126">
      <t>テイシュツ</t>
    </rPh>
    <rPh sb="131" eb="134">
      <t>ホジョキン</t>
    </rPh>
    <rPh sb="136" eb="138">
      <t>シハラ</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</si>
  <si>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</si>
  <si>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</si>
  <si>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</si>
  <si>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</si>
  <si>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</si>
  <si>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</si>
  <si>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</si>
  <si>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</si>
  <si>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</si>
  <si>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申請類型を選択してください</t>
  </si>
  <si>
    <t>▼判定式（参考）</t>
    <rPh sb="1" eb="3">
      <t>ハンテイ</t>
    </rPh>
    <rPh sb="3" eb="4">
      <t>シキ</t>
    </rPh>
    <rPh sb="5" eb="7">
      <t>サンコウ</t>
    </rPh>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</si>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</sst>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0_ ;[Red]\-#,##0.000\ "/>
    <numFmt numFmtId="177" formatCode="#,##0_);\(#,##0\)"/>
    <numFmt numFmtId="178" formatCode="#,##0_);[Red]\(#,##0\)"/>
    <numFmt numFmtId="179" formatCode="#,##0_ "/>
    <numFmt numFmtId="180" formatCode="0.00_ "/>
    <numFmt numFmtId="181" formatCode="#,##0.000_);[Red]\(#,##0.000\)"/>
    <numFmt numFmtId="182" formatCode="#,###&quot;円&quot;"/>
    <numFmt numFmtId="183" formatCode="0.0%"/>
    <numFmt numFmtId="184" formatCode="0_ "/>
    <numFmt numFmtId="185" formatCode="[$-F800]dddd\,\ mmmm\ dd\,\ yyyy"/>
    <numFmt numFmtId="186" formatCode="0&quot;円&quot;"/>
    <numFmt numFmtId="187" formatCode="yyyy/m/d;@"/>
    <numFmt numFmtId="188" formatCode="#,##0_ ;[Red]\-#,##0\ "/>
  </numFmts>
  <fonts count="6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sz val="12"/>
      <color theme="1"/>
      <name val="ＭＳ Ｐゴシック"/>
      <family val="3"/>
      <charset val="128"/>
      <scheme val="minor"/>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21">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10" xfId="4" applyFill="1" applyBorder="1" applyAlignment="1" applyProtection="1">
      <alignment vertical="center" wrapText="1"/>
      <protection locked="0"/>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0" fillId="5" borderId="0" xfId="0" applyFill="1">
      <alignment vertical="center"/>
    </xf>
    <xf numFmtId="177" fontId="27" fillId="5" borderId="39" xfId="0" applyNumberFormat="1" applyFont="1" applyFill="1" applyBorder="1" applyAlignment="1">
      <alignment horizontal="right" vertical="center"/>
    </xf>
    <xf numFmtId="177" fontId="28" fillId="5" borderId="0" xfId="0" applyNumberFormat="1" applyFont="1" applyFill="1" applyAlignment="1">
      <alignment horizontal="center" vertical="center"/>
    </xf>
    <xf numFmtId="0" fontId="29" fillId="5" borderId="0" xfId="0" applyFont="1" applyFill="1" applyProtection="1">
      <alignment vertical="center"/>
      <protection hidden="1"/>
    </xf>
    <xf numFmtId="38" fontId="26" fillId="6" borderId="39" xfId="5" applyFont="1" applyFill="1" applyBorder="1" applyAlignment="1" applyProtection="1">
      <alignment horizontal="center" vertical="center"/>
      <protection hidden="1"/>
    </xf>
    <xf numFmtId="38" fontId="26" fillId="6" borderId="0" xfId="5" applyFont="1" applyFill="1" applyBorder="1" applyAlignment="1" applyProtection="1">
      <alignment horizontal="center" vertical="center"/>
      <protection hidden="1"/>
    </xf>
    <xf numFmtId="177" fontId="27" fillId="5" borderId="0" xfId="0" applyNumberFormat="1" applyFont="1" applyFill="1" applyAlignment="1" applyProtection="1">
      <alignment horizontal="right" vertical="center"/>
      <protection hidden="1"/>
    </xf>
    <xf numFmtId="177" fontId="28" fillId="5"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27" fillId="0" borderId="0" xfId="0" applyNumberFormat="1" applyFont="1" applyAlignment="1" applyProtection="1">
      <alignment horizontal="right" vertical="top"/>
      <protection hidden="1"/>
    </xf>
    <xf numFmtId="38" fontId="26" fillId="6" borderId="30" xfId="5" applyFont="1" applyFill="1" applyBorder="1" applyAlignment="1" applyProtection="1">
      <alignment horizontal="center" vertical="center"/>
      <protection hidden="1"/>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38" fontId="26" fillId="6" borderId="39" xfId="5" applyFont="1" applyFill="1" applyBorder="1" applyAlignment="1" applyProtection="1">
      <alignment horizontal="center" vertical="center"/>
    </xf>
    <xf numFmtId="176" fontId="26" fillId="6" borderId="0" xfId="5" applyNumberFormat="1" applyFont="1" applyFill="1" applyBorder="1" applyAlignment="1" applyProtection="1">
      <alignment horizontal="center" vertical="center"/>
    </xf>
    <xf numFmtId="38" fontId="26" fillId="6" borderId="0"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30" fillId="0" borderId="60" xfId="0" applyNumberFormat="1" applyFont="1" applyBorder="1">
      <alignment vertical="center"/>
    </xf>
    <xf numFmtId="49" fontId="30" fillId="0" borderId="0" xfId="0" applyNumberFormat="1" applyFont="1">
      <alignment vertical="center"/>
    </xf>
    <xf numFmtId="178"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9" fontId="0" fillId="8" borderId="39" xfId="0" applyNumberFormat="1" applyFill="1" applyBorder="1">
      <alignment vertical="center"/>
    </xf>
    <xf numFmtId="178" fontId="31" fillId="0" borderId="0" xfId="0" applyNumberFormat="1" applyFont="1">
      <alignment vertical="center"/>
    </xf>
    <xf numFmtId="0" fontId="32" fillId="0" borderId="0" xfId="0" applyFont="1">
      <alignment vertical="center"/>
    </xf>
    <xf numFmtId="49" fontId="0" fillId="7" borderId="39" xfId="0" applyNumberFormat="1" applyFill="1" applyBorder="1">
      <alignment vertical="center"/>
    </xf>
    <xf numFmtId="178" fontId="0" fillId="7" borderId="37" xfId="0" applyNumberFormat="1" applyFill="1" applyBorder="1">
      <alignment vertical="center"/>
    </xf>
    <xf numFmtId="178" fontId="0" fillId="7" borderId="39" xfId="0" applyNumberFormat="1" applyFill="1" applyBorder="1">
      <alignment vertical="center"/>
    </xf>
    <xf numFmtId="178" fontId="0" fillId="0" borderId="37" xfId="0" applyNumberFormat="1" applyBorder="1">
      <alignment vertical="center"/>
    </xf>
    <xf numFmtId="178" fontId="0" fillId="0" borderId="39" xfId="0" applyNumberFormat="1" applyBorder="1">
      <alignment vertical="center"/>
    </xf>
    <xf numFmtId="180" fontId="0" fillId="0" borderId="0" xfId="0" applyNumberFormat="1">
      <alignment vertical="center"/>
    </xf>
    <xf numFmtId="181" fontId="0" fillId="0" borderId="37" xfId="0" applyNumberFormat="1" applyBorder="1">
      <alignment vertical="center"/>
    </xf>
    <xf numFmtId="181" fontId="0" fillId="0" borderId="39" xfId="0" applyNumberFormat="1" applyBorder="1">
      <alignment vertical="center"/>
    </xf>
    <xf numFmtId="178" fontId="33" fillId="0" borderId="39" xfId="0" applyNumberFormat="1" applyFont="1" applyBorder="1">
      <alignment vertical="center"/>
    </xf>
    <xf numFmtId="181" fontId="33" fillId="0" borderId="39" xfId="0" applyNumberFormat="1" applyFont="1" applyBorder="1">
      <alignment vertical="center"/>
    </xf>
    <xf numFmtId="178" fontId="25" fillId="0" borderId="39" xfId="0" applyNumberFormat="1" applyFont="1" applyBorder="1">
      <alignment vertical="center"/>
    </xf>
    <xf numFmtId="179" fontId="0" fillId="0" borderId="63" xfId="0" applyNumberFormat="1" applyBorder="1">
      <alignment vertical="center"/>
    </xf>
    <xf numFmtId="179" fontId="0" fillId="0" borderId="0" xfId="0" applyNumberFormat="1">
      <alignment vertical="center"/>
    </xf>
    <xf numFmtId="181" fontId="25" fillId="0" borderId="39" xfId="0" applyNumberFormat="1" applyFont="1" applyBorder="1">
      <alignment vertical="center"/>
    </xf>
    <xf numFmtId="179"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8"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8"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80"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8" fontId="0" fillId="9" borderId="39" xfId="0" applyNumberFormat="1" applyFill="1" applyBorder="1">
      <alignment vertical="center"/>
    </xf>
    <xf numFmtId="178" fontId="0" fillId="9" borderId="62" xfId="0" applyNumberFormat="1" applyFill="1" applyBorder="1">
      <alignment vertical="center"/>
    </xf>
    <xf numFmtId="178"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8" fontId="0" fillId="10" borderId="39" xfId="0" applyNumberFormat="1" applyFill="1" applyBorder="1">
      <alignment vertical="center"/>
    </xf>
    <xf numFmtId="49" fontId="0" fillId="10" borderId="39" xfId="0" applyNumberFormat="1" applyFill="1" applyBorder="1">
      <alignment vertical="center"/>
    </xf>
    <xf numFmtId="178"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5" fillId="0" borderId="0" xfId="0" applyFont="1" applyAlignment="1" applyProtection="1">
      <alignment horizontal="left" vertical="center"/>
      <protection hidden="1"/>
    </xf>
    <xf numFmtId="0" fontId="35" fillId="0" borderId="0" xfId="0" applyFont="1" applyAlignment="1" applyProtection="1">
      <alignment horizontal="center" vertical="center"/>
      <protection hidden="1"/>
    </xf>
    <xf numFmtId="0" fontId="35" fillId="0" borderId="0" xfId="0" applyFont="1" applyAlignment="1">
      <alignment horizontal="left" vertical="center"/>
    </xf>
    <xf numFmtId="3" fontId="35"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8" fontId="0" fillId="4" borderId="39" xfId="0" applyNumberFormat="1" applyFill="1" applyBorder="1">
      <alignment vertical="center"/>
    </xf>
    <xf numFmtId="178" fontId="0" fillId="11" borderId="7" xfId="0" applyNumberFormat="1" applyFill="1" applyBorder="1">
      <alignment vertical="center"/>
    </xf>
    <xf numFmtId="178" fontId="0" fillId="11" borderId="39" xfId="0" applyNumberFormat="1" applyFill="1" applyBorder="1">
      <alignment vertical="center"/>
    </xf>
    <xf numFmtId="181"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6" fillId="0" borderId="0" xfId="0" applyFont="1" applyAlignment="1">
      <alignment horizontal="justify" vertical="center"/>
    </xf>
    <xf numFmtId="0" fontId="11" fillId="0" borderId="6" xfId="0" applyFont="1" applyBorder="1" applyAlignment="1">
      <alignment horizontal="right" vertical="center"/>
    </xf>
    <xf numFmtId="0" fontId="37" fillId="0" borderId="0" xfId="0" applyFont="1">
      <alignment vertical="center"/>
    </xf>
    <xf numFmtId="0" fontId="36" fillId="0" borderId="0" xfId="0" applyFont="1" applyAlignment="1">
      <alignment horizontal="center" vertical="center"/>
    </xf>
    <xf numFmtId="0" fontId="38" fillId="0" borderId="39" xfId="0" applyFont="1" applyBorder="1" applyAlignment="1">
      <alignment horizontal="center" vertical="center" wrapText="1"/>
    </xf>
    <xf numFmtId="0" fontId="38" fillId="0" borderId="39" xfId="0" applyFont="1" applyBorder="1" applyAlignment="1">
      <alignment horizontal="justify" vertical="center" wrapText="1"/>
    </xf>
    <xf numFmtId="179" fontId="38" fillId="0" borderId="39" xfId="0" applyNumberFormat="1" applyFont="1" applyBorder="1" applyAlignment="1">
      <alignment horizontal="right" vertical="center" wrapText="1"/>
    </xf>
    <xf numFmtId="0" fontId="39"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left" vertical="center" shrinkToFit="1"/>
    </xf>
    <xf numFmtId="0" fontId="0" fillId="0" borderId="0" xfId="0" applyAlignment="1">
      <alignment horizontal="center" vertical="center" shrinkToFit="1"/>
    </xf>
    <xf numFmtId="0" fontId="44" fillId="0" borderId="39" xfId="0" applyFont="1" applyBorder="1" applyAlignment="1">
      <alignment horizontal="center" vertical="center" shrinkToFit="1"/>
    </xf>
    <xf numFmtId="0" fontId="44" fillId="0" borderId="39" xfId="0" applyFont="1" applyBorder="1" applyAlignment="1">
      <alignment horizontal="center" vertical="center" wrapText="1"/>
    </xf>
    <xf numFmtId="0" fontId="44" fillId="0" borderId="39" xfId="0" applyFont="1" applyBorder="1" applyAlignment="1">
      <alignment horizontal="center" vertical="center" wrapText="1" shrinkToFit="1"/>
    </xf>
    <xf numFmtId="0" fontId="44" fillId="0" borderId="39" xfId="0" applyFont="1" applyBorder="1" applyAlignment="1">
      <alignment vertical="center" shrinkToFit="1"/>
    </xf>
    <xf numFmtId="182" fontId="44" fillId="0" borderId="39" xfId="0" applyNumberFormat="1" applyFont="1" applyBorder="1" applyAlignment="1">
      <alignment vertical="center" shrinkToFit="1"/>
    </xf>
    <xf numFmtId="14" fontId="37" fillId="0" borderId="0" xfId="0" applyNumberFormat="1" applyFont="1">
      <alignment vertical="center"/>
    </xf>
    <xf numFmtId="0" fontId="41" fillId="0" borderId="0" xfId="0" applyFont="1" applyAlignment="1">
      <alignment horizontal="right" vertical="center"/>
    </xf>
    <xf numFmtId="0" fontId="36" fillId="0" borderId="0" xfId="0" applyFont="1" applyAlignment="1">
      <alignment horizontal="right" vertical="center"/>
    </xf>
    <xf numFmtId="0" fontId="36" fillId="0" borderId="7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39" xfId="0" applyFont="1" applyBorder="1" applyAlignment="1">
      <alignment horizontal="justify" vertical="center" wrapText="1"/>
    </xf>
    <xf numFmtId="14" fontId="36" fillId="0" borderId="39" xfId="0" applyNumberFormat="1" applyFont="1" applyBorder="1" applyAlignment="1">
      <alignment horizontal="justify" vertical="center" wrapText="1"/>
    </xf>
    <xf numFmtId="0" fontId="48" fillId="0" borderId="0" xfId="0" applyFont="1">
      <alignment vertical="center"/>
    </xf>
    <xf numFmtId="0" fontId="46" fillId="0" borderId="0" xfId="0" applyFont="1" applyAlignment="1">
      <alignment vertical="center" wrapText="1"/>
    </xf>
    <xf numFmtId="0" fontId="51" fillId="0" borderId="0" xfId="0" applyFont="1" applyAlignment="1">
      <alignment horizontal="justify" vertical="center"/>
    </xf>
    <xf numFmtId="0" fontId="36" fillId="0" borderId="0" xfId="0" applyFont="1">
      <alignment vertical="center"/>
    </xf>
    <xf numFmtId="0" fontId="54" fillId="0" borderId="0" xfId="0" applyFont="1">
      <alignment vertical="center"/>
    </xf>
    <xf numFmtId="0" fontId="36" fillId="0" borderId="0" xfId="0" applyFont="1" applyAlignment="1">
      <alignment horizontal="distributed" vertical="justify"/>
    </xf>
    <xf numFmtId="0" fontId="38" fillId="0" borderId="0" xfId="0" applyFont="1">
      <alignment vertical="center"/>
    </xf>
    <xf numFmtId="0" fontId="38"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36" fillId="0" borderId="0" xfId="0" applyFont="1" applyAlignment="1">
      <alignment horizontal="left" vertical="top"/>
    </xf>
    <xf numFmtId="0" fontId="51" fillId="0" borderId="0" xfId="0" applyFont="1" applyAlignment="1">
      <alignment horizontal="left" vertical="top"/>
    </xf>
    <xf numFmtId="0" fontId="36" fillId="0" borderId="7" xfId="0" applyFont="1" applyBorder="1" applyAlignment="1">
      <alignment horizontal="center" vertical="center" wrapText="1"/>
    </xf>
    <xf numFmtId="179" fontId="36"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4" fillId="0" borderId="39" xfId="0" applyFont="1" applyBorder="1" applyAlignment="1">
      <alignment horizontal="center" vertical="center" shrinkToFit="1"/>
    </xf>
    <xf numFmtId="177" fontId="35"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182" fontId="3" fillId="15" borderId="6" xfId="3" applyNumberFormat="1" applyFont="1" applyFill="1" applyBorder="1" applyAlignment="1" applyProtection="1">
      <alignment horizontal="left" vertical="center" shrinkToFit="1"/>
      <protection locked="0"/>
    </xf>
    <xf numFmtId="0" fontId="35" fillId="0" borderId="0" xfId="0" applyFont="1">
      <alignment vertical="center"/>
    </xf>
    <xf numFmtId="185"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6" fontId="37" fillId="0" borderId="0" xfId="0" applyNumberFormat="1" applyFont="1">
      <alignment vertical="center"/>
    </xf>
    <xf numFmtId="38" fontId="36" fillId="0" borderId="39" xfId="5" applyFont="1" applyBorder="1" applyAlignment="1">
      <alignment horizontal="justify" vertical="center" wrapText="1"/>
    </xf>
    <xf numFmtId="3" fontId="36" fillId="0" borderId="39" xfId="5" applyNumberFormat="1" applyFont="1" applyBorder="1" applyAlignment="1">
      <alignment horizontal="justify" vertical="center" wrapText="1"/>
    </xf>
    <xf numFmtId="14" fontId="44" fillId="0" borderId="39" xfId="0" applyNumberFormat="1" applyFont="1" applyBorder="1" applyAlignment="1">
      <alignment horizontal="center" vertical="center" shrinkToFit="1"/>
    </xf>
    <xf numFmtId="187" fontId="2" fillId="2" borderId="20" xfId="4" applyNumberFormat="1" applyFill="1" applyBorder="1" applyAlignment="1" applyProtection="1">
      <alignment horizontal="center" vertical="center" wrapText="1"/>
      <protection locked="0"/>
    </xf>
    <xf numFmtId="187" fontId="2" fillId="2" borderId="21" xfId="4" applyNumberFormat="1" applyFill="1" applyBorder="1" applyAlignment="1" applyProtection="1">
      <alignment horizontal="center" vertical="center" wrapText="1"/>
      <protection locked="0"/>
    </xf>
    <xf numFmtId="187" fontId="2" fillId="2" borderId="22" xfId="4" applyNumberFormat="1" applyFill="1" applyBorder="1" applyAlignment="1" applyProtection="1">
      <alignment horizontal="center" vertical="center" wrapText="1"/>
      <protection locked="0"/>
    </xf>
    <xf numFmtId="187" fontId="2" fillId="2" borderId="10" xfId="4" applyNumberFormat="1" applyFill="1" applyBorder="1" applyAlignment="1" applyProtection="1">
      <alignment horizontal="center" vertical="center" wrapText="1"/>
      <protection locked="0"/>
    </xf>
    <xf numFmtId="187" fontId="2" fillId="2" borderId="14" xfId="4" applyNumberFormat="1" applyFill="1" applyBorder="1" applyAlignment="1" applyProtection="1">
      <alignment horizontal="center" vertical="center" wrapText="1"/>
      <protection locked="0"/>
    </xf>
    <xf numFmtId="187" fontId="2" fillId="2" borderId="3" xfId="4" applyNumberFormat="1" applyFill="1" applyBorder="1" applyAlignment="1" applyProtection="1">
      <alignment horizontal="center" vertical="center" wrapText="1"/>
      <protection locked="0"/>
    </xf>
    <xf numFmtId="188" fontId="7" fillId="2" borderId="9" xfId="2" applyNumberFormat="1" applyFont="1" applyFill="1" applyBorder="1" applyAlignment="1" applyProtection="1">
      <alignment horizontal="right" vertical="center"/>
      <protection locked="0"/>
    </xf>
    <xf numFmtId="188" fontId="6" fillId="2" borderId="13" xfId="2" applyNumberFormat="1" applyFont="1" applyFill="1" applyBorder="1" applyAlignment="1" applyProtection="1">
      <alignment horizontal="right" vertical="center"/>
      <protection locked="0"/>
    </xf>
    <xf numFmtId="188" fontId="7" fillId="2" borderId="12" xfId="2" applyNumberFormat="1" applyFont="1" applyFill="1" applyBorder="1" applyAlignment="1" applyProtection="1">
      <alignment horizontal="right" vertical="center"/>
      <protection locked="0"/>
    </xf>
    <xf numFmtId="188" fontId="7" fillId="2" borderId="16" xfId="2" applyNumberFormat="1" applyFont="1" applyFill="1" applyBorder="1" applyAlignment="1" applyProtection="1">
      <alignment horizontal="right" vertical="center"/>
      <protection locked="0"/>
    </xf>
    <xf numFmtId="188" fontId="7" fillId="0" borderId="8" xfId="2" applyNumberFormat="1" applyFont="1" applyFill="1" applyBorder="1" applyAlignment="1" applyProtection="1">
      <alignment vertical="center"/>
    </xf>
    <xf numFmtId="188" fontId="7" fillId="0" borderId="19" xfId="2" applyNumberFormat="1" applyFont="1" applyFill="1" applyBorder="1" applyAlignment="1" applyProtection="1">
      <alignment horizontal="right" vertical="center"/>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2" borderId="47" xfId="0" applyNumberFormat="1" applyFont="1" applyFill="1" applyBorder="1" applyAlignment="1" applyProtection="1">
      <alignment horizontal="right" vertical="center"/>
      <protection locked="0"/>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38" fontId="11" fillId="0" borderId="0" xfId="5" applyFont="1" applyAlignment="1" applyProtection="1">
      <alignment horizontal="center" vertical="center"/>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4" fontId="20" fillId="0" borderId="6" xfId="3" applyNumberFormat="1" applyFont="1" applyBorder="1" applyAlignment="1">
      <alignment horizontal="left" vertical="center" shrinkToFi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11" fillId="0" borderId="0" xfId="0" applyFont="1" applyAlignment="1">
      <alignment horizontal="lef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49" xfId="0" applyFont="1" applyBorder="1" applyAlignment="1">
      <alignment horizontal="left" vertical="center" wrapText="1"/>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0" fillId="0" borderId="0" xfId="0" applyAlignment="1">
      <alignment horizontal="left" vertical="center"/>
    </xf>
    <xf numFmtId="0" fontId="0" fillId="0" borderId="50" xfId="0" applyBorder="1" applyAlignment="1">
      <alignment horizontal="left" vertical="center"/>
    </xf>
    <xf numFmtId="0" fontId="15" fillId="0" borderId="6" xfId="0" applyFont="1" applyBorder="1" applyAlignment="1">
      <alignment horizontal="left" vertical="center"/>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49" fontId="0" fillId="0" borderId="39" xfId="0" applyNumberFormat="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49" fontId="0" fillId="7" borderId="39" xfId="0" applyNumberFormat="1" applyFill="1" applyBorder="1" applyAlignment="1">
      <alignment horizontal="center" vertical="center" wrapText="1"/>
    </xf>
    <xf numFmtId="179"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xf>
    <xf numFmtId="0" fontId="11" fillId="0" borderId="6" xfId="0" applyFont="1" applyBorder="1" applyAlignment="1">
      <alignment horizontal="left" vertical="center" shrinkToFit="1"/>
    </xf>
    <xf numFmtId="0" fontId="36" fillId="0" borderId="0" xfId="0" applyFont="1" applyAlignment="1">
      <alignment horizontal="left" vertical="center" wrapText="1"/>
    </xf>
    <xf numFmtId="0" fontId="41" fillId="0" borderId="0" xfId="0" applyFont="1" applyAlignment="1">
      <alignment horizontal="left" vertical="center"/>
    </xf>
    <xf numFmtId="0" fontId="39" fillId="0" borderId="0" xfId="0" applyFont="1" applyAlignment="1">
      <alignment horizontal="left" vertical="center"/>
    </xf>
    <xf numFmtId="0" fontId="36" fillId="0" borderId="0" xfId="0" applyFont="1" applyAlignment="1">
      <alignment horizontal="left" vertical="center" shrinkToFit="1"/>
    </xf>
    <xf numFmtId="0" fontId="37" fillId="0" borderId="0" xfId="0" applyFont="1" applyAlignment="1">
      <alignment horizontal="right" vertical="center"/>
    </xf>
    <xf numFmtId="0" fontId="37" fillId="0" borderId="0" xfId="0" applyFont="1" applyAlignment="1">
      <alignment horizontal="center" vertical="center"/>
    </xf>
    <xf numFmtId="0" fontId="37" fillId="0" borderId="0" xfId="0" applyFont="1">
      <alignment vertical="center"/>
    </xf>
    <xf numFmtId="0" fontId="37" fillId="0" borderId="0" xfId="0" applyFont="1" applyAlignment="1">
      <alignment vertical="center" wrapText="1"/>
    </xf>
    <xf numFmtId="0" fontId="37" fillId="0" borderId="39" xfId="0" applyFont="1" applyBorder="1" applyAlignment="1">
      <alignment horizontal="center" vertical="center"/>
    </xf>
    <xf numFmtId="0" fontId="17" fillId="0" borderId="39" xfId="0" applyFont="1" applyBorder="1" applyAlignment="1">
      <alignment horizontal="left"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7" fillId="0" borderId="37" xfId="0" applyFont="1" applyBorder="1" applyAlignment="1">
      <alignment horizontal="left" vertical="center" wrapText="1"/>
    </xf>
    <xf numFmtId="0" fontId="37"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7" fillId="0" borderId="37" xfId="0" applyFont="1" applyBorder="1" applyAlignment="1">
      <alignment horizontal="center" vertical="center" wrapText="1"/>
    </xf>
    <xf numFmtId="0" fontId="37" fillId="0" borderId="72" xfId="0" applyFont="1" applyBorder="1" applyAlignment="1">
      <alignment horizontal="center" vertical="center" wrapText="1"/>
    </xf>
    <xf numFmtId="182" fontId="37" fillId="0" borderId="7" xfId="0" applyNumberFormat="1" applyFont="1" applyBorder="1" applyAlignment="1">
      <alignment horizontal="center" vertical="center"/>
    </xf>
    <xf numFmtId="182" fontId="44" fillId="0" borderId="37" xfId="0" applyNumberFormat="1" applyFont="1" applyBorder="1" applyAlignment="1">
      <alignment horizontal="right" vertical="center" shrinkToFit="1"/>
    </xf>
    <xf numFmtId="182" fontId="44" fillId="0" borderId="38" xfId="0" applyNumberFormat="1" applyFont="1" applyBorder="1" applyAlignment="1">
      <alignment horizontal="right" vertical="center" shrinkToFit="1"/>
    </xf>
    <xf numFmtId="0" fontId="11" fillId="0" borderId="39" xfId="0" applyFont="1" applyBorder="1" applyAlignment="1">
      <alignment horizontal="left" vertical="center" wrapText="1"/>
    </xf>
    <xf numFmtId="0" fontId="37"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46" fillId="0" borderId="0" xfId="0" applyFont="1" applyAlignment="1">
      <alignment horizontal="left" vertical="center" wrapText="1"/>
    </xf>
    <xf numFmtId="0" fontId="47" fillId="0" borderId="0" xfId="0" applyFont="1" applyAlignment="1">
      <alignment horizontal="center" vertical="center"/>
    </xf>
    <xf numFmtId="0" fontId="11" fillId="0" borderId="6" xfId="0" applyFont="1" applyBorder="1" applyAlignment="1">
      <alignment horizontal="center" vertical="center" shrinkToFit="1"/>
    </xf>
    <xf numFmtId="0" fontId="36" fillId="0" borderId="0" xfId="0" applyFont="1">
      <alignment vertical="center"/>
    </xf>
    <xf numFmtId="0" fontId="0" fillId="0" borderId="0" xfId="0" applyAlignment="1">
      <alignment horizontal="right" vertical="center"/>
    </xf>
    <xf numFmtId="0" fontId="36" fillId="0" borderId="0" xfId="0" applyFont="1" applyAlignment="1">
      <alignment horizontal="right" vertical="center" shrinkToFit="1"/>
    </xf>
    <xf numFmtId="0" fontId="38" fillId="0" borderId="0" xfId="0" applyFont="1" applyAlignment="1">
      <alignment horizontal="left" vertical="center"/>
    </xf>
    <xf numFmtId="0" fontId="56" fillId="0" borderId="0" xfId="0" applyFont="1" applyAlignment="1">
      <alignment horizontal="left" vertical="center"/>
    </xf>
    <xf numFmtId="0" fontId="36" fillId="0" borderId="6" xfId="0" applyFont="1" applyBorder="1" applyAlignment="1">
      <alignment horizontal="right" vertical="center"/>
    </xf>
    <xf numFmtId="0" fontId="54" fillId="0" borderId="6" xfId="0" applyFont="1" applyBorder="1" applyAlignment="1">
      <alignment horizontal="right" vertical="center"/>
    </xf>
    <xf numFmtId="0" fontId="36" fillId="0" borderId="0" xfId="0" applyFont="1" applyAlignment="1">
      <alignment vertical="center" shrinkToFit="1"/>
    </xf>
    <xf numFmtId="0" fontId="47" fillId="0" borderId="0" xfId="0" applyFont="1" applyAlignment="1">
      <alignment horizontal="left" vertical="center"/>
    </xf>
    <xf numFmtId="0" fontId="51" fillId="0" borderId="0" xfId="0" applyFont="1" applyAlignment="1">
      <alignment horizontal="left" vertical="center"/>
    </xf>
    <xf numFmtId="0" fontId="36" fillId="0" borderId="0" xfId="0" applyFont="1" applyAlignment="1">
      <alignment horizontal="left" vertical="top" wrapText="1"/>
    </xf>
    <xf numFmtId="0" fontId="36" fillId="0" borderId="0" xfId="0" applyFont="1" applyAlignment="1">
      <alignment horizontal="left" vertical="top"/>
    </xf>
    <xf numFmtId="0" fontId="53" fillId="0" borderId="0" xfId="0" applyFont="1" applyAlignment="1">
      <alignment horizontal="left" vertical="center"/>
    </xf>
    <xf numFmtId="0" fontId="36" fillId="0" borderId="37" xfId="0" applyFont="1" applyBorder="1" applyAlignment="1">
      <alignment horizontal="right" vertical="center" wrapText="1"/>
    </xf>
    <xf numFmtId="0" fontId="36" fillId="0" borderId="7" xfId="0" applyFont="1" applyBorder="1" applyAlignment="1">
      <alignment horizontal="right" vertical="center" wrapText="1"/>
    </xf>
    <xf numFmtId="0" fontId="36" fillId="0" borderId="38" xfId="0" applyFont="1" applyBorder="1" applyAlignment="1">
      <alignment horizontal="right" vertical="center" wrapText="1"/>
    </xf>
    <xf numFmtId="183" fontId="36" fillId="0" borderId="37" xfId="0" applyNumberFormat="1" applyFont="1" applyBorder="1" applyAlignment="1">
      <alignment horizontal="right" vertical="center" wrapText="1"/>
    </xf>
    <xf numFmtId="183" fontId="36" fillId="0" borderId="38" xfId="0" applyNumberFormat="1" applyFont="1" applyBorder="1" applyAlignment="1">
      <alignment horizontal="right" vertical="center" wrapText="1"/>
    </xf>
    <xf numFmtId="0" fontId="55" fillId="0" borderId="0" xfId="0" applyFont="1" applyAlignment="1">
      <alignment horizontal="left" vertical="center"/>
    </xf>
    <xf numFmtId="0" fontId="36" fillId="0" borderId="0" xfId="0" applyFont="1" applyAlignment="1">
      <alignment horizontal="right" vertical="center"/>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39" xfId="0" applyFont="1" applyBorder="1" applyAlignment="1">
      <alignment horizontal="center" vertical="center" wrapText="1"/>
    </xf>
    <xf numFmtId="0" fontId="57" fillId="0" borderId="0" xfId="0" applyFont="1" applyAlignment="1">
      <alignment horizontal="left" vertical="center"/>
    </xf>
    <xf numFmtId="0" fontId="36" fillId="0" borderId="7" xfId="0" applyFont="1" applyBorder="1" applyAlignment="1">
      <alignment horizontal="center" vertical="center" wrapText="1"/>
    </xf>
    <xf numFmtId="0" fontId="36" fillId="0" borderId="37"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58" fillId="0" borderId="0" xfId="0" applyFont="1" applyAlignment="1">
      <alignment horizontal="left" vertical="center"/>
    </xf>
    <xf numFmtId="0" fontId="36" fillId="0" borderId="7" xfId="0" applyFont="1" applyBorder="1" applyAlignment="1">
      <alignment horizontal="left" vertical="center" wrapText="1"/>
    </xf>
    <xf numFmtId="179" fontId="36" fillId="0" borderId="7" xfId="0" applyNumberFormat="1" applyFont="1" applyBorder="1" applyAlignment="1">
      <alignment horizontal="right" vertical="center"/>
    </xf>
    <xf numFmtId="179" fontId="36" fillId="0" borderId="38" xfId="0" applyNumberFormat="1" applyFont="1" applyBorder="1" applyAlignment="1">
      <alignment horizontal="right" vertical="center"/>
    </xf>
    <xf numFmtId="179" fontId="36" fillId="0" borderId="40" xfId="0" applyNumberFormat="1" applyFont="1" applyBorder="1" applyAlignment="1">
      <alignment horizontal="right" vertical="center" wrapText="1"/>
    </xf>
    <xf numFmtId="179" fontId="36" fillId="0" borderId="41" xfId="0" applyNumberFormat="1" applyFont="1" applyBorder="1" applyAlignment="1">
      <alignment horizontal="right" vertical="center" wrapText="1"/>
    </xf>
    <xf numFmtId="179" fontId="36" fillId="0" borderId="42" xfId="0" applyNumberFormat="1" applyFont="1" applyBorder="1" applyAlignment="1">
      <alignment horizontal="right" vertical="center" wrapText="1"/>
    </xf>
    <xf numFmtId="179" fontId="36" fillId="0" borderId="43" xfId="0" applyNumberFormat="1" applyFont="1" applyBorder="1" applyAlignment="1">
      <alignment horizontal="right" vertical="center" wrapText="1"/>
    </xf>
    <xf numFmtId="0" fontId="60" fillId="0" borderId="0" xfId="0" applyFont="1" applyAlignment="1">
      <alignment horizontal="left" vertical="center"/>
    </xf>
    <xf numFmtId="0" fontId="22" fillId="0" borderId="0" xfId="0" applyFont="1" applyAlignment="1">
      <alignment horizontal="left" vertical="center"/>
    </xf>
    <xf numFmtId="179" fontId="36" fillId="0" borderId="37" xfId="0" applyNumberFormat="1" applyFont="1" applyBorder="1" applyAlignment="1">
      <alignment horizontal="right" vertical="center"/>
    </xf>
    <xf numFmtId="0" fontId="36" fillId="0" borderId="40" xfId="0" applyFont="1" applyBorder="1" applyAlignment="1">
      <alignment horizontal="left" vertical="center" wrapText="1"/>
    </xf>
    <xf numFmtId="0" fontId="36" fillId="0" borderId="30" xfId="0" applyFont="1" applyBorder="1" applyAlignment="1">
      <alignment horizontal="left" vertical="center" wrapText="1"/>
    </xf>
    <xf numFmtId="0" fontId="36" fillId="0" borderId="41" xfId="0" applyFont="1" applyBorder="1" applyAlignment="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36" fillId="0" borderId="42" xfId="0" applyFont="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179" fontId="36" fillId="0" borderId="7" xfId="0" applyNumberFormat="1" applyFont="1" applyBorder="1" applyAlignment="1">
      <alignment horizontal="left" vertical="center"/>
    </xf>
    <xf numFmtId="179" fontId="36" fillId="0" borderId="38" xfId="0" applyNumberFormat="1" applyFont="1" applyBorder="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top" wrapText="1"/>
    </xf>
  </cellXfs>
  <cellStyles count="6">
    <cellStyle name="ハイパーリンク" xfId="1" builtinId="8"/>
    <cellStyle name="桁区切り" xfId="5" builtinId="6"/>
    <cellStyle name="桁区切り 2" xfId="2"/>
    <cellStyle name="標準" xfId="0" builtinId="0"/>
    <cellStyle name="標準 2" xfId="3"/>
    <cellStyle name="標準_Sheet1" xfId="4"/>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9" formatCode="0_);[Red]\(0\)"/>
      <fill>
        <patternFill>
          <bgColor theme="9" tint="0.79998168889431442"/>
        </patternFill>
      </fill>
    </dxf>
    <dxf>
      <font>
        <b/>
        <i val="0"/>
        <color rgb="FFFF0000"/>
      </font>
      <fill>
        <patternFill>
          <bgColor rgb="FFFFFF00"/>
        </patternFill>
      </fill>
    </dxf>
    <dxf>
      <font>
        <b/>
        <i val="0"/>
        <strike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xmlns="" id="{AFF7AC14-FAFC-4B4A-8C96-42BD4F7F74FF}"/>
            </a:ext>
            <a:ext uri="{C183D7F6-B498-43B3-948B-1728B52AA6E4}">
              <adec:decorative xmlns:adec="http://schemas.microsoft.com/office/drawing/2017/decorative" xmlns="" val="1"/>
            </a:ext>
          </a:extLst>
        </xdr:cNvPr>
        <xdr:cNvCxnSpPr/>
      </xdr:nvCxnSpPr>
      <xdr:spPr>
        <a:xfrm flipH="1">
          <a:off x="16334740" y="1863998"/>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xmlns="" id="{FA17E257-3CF3-4982-A1D7-A3511608FC32}"/>
            </a:ext>
            <a:ext uri="{C183D7F6-B498-43B3-948B-1728B52AA6E4}">
              <adec:decorative xmlns:adec="http://schemas.microsoft.com/office/drawing/2017/decorative" xmlns="" val="1"/>
            </a:ext>
          </a:extLst>
        </xdr:cNvPr>
        <xdr:cNvCxnSpPr/>
      </xdr:nvCxnSpPr>
      <xdr:spPr>
        <a:xfrm>
          <a:off x="17556480" y="1861639"/>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xmlns="" id="{FE7E6281-F0F5-4586-9D36-C1227958EA99}"/>
            </a:ext>
            <a:ext uri="{C183D7F6-B498-43B3-948B-1728B52AA6E4}">
              <adec:decorative xmlns:adec="http://schemas.microsoft.com/office/drawing/2017/decorative" xmlns="" val="1"/>
            </a:ext>
          </a:extLst>
        </xdr:cNvPr>
        <xdr:cNvCxnSpPr/>
      </xdr:nvCxnSpPr>
      <xdr:spPr>
        <a:xfrm>
          <a:off x="13385800" y="1863725"/>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xmlns=""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xmlns=""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xmlns=""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82</xdr:row>
      <xdr:rowOff>56029</xdr:rowOff>
    </xdr:from>
    <xdr:to>
      <xdr:col>15</xdr:col>
      <xdr:colOff>48488</xdr:colOff>
      <xdr:row>82</xdr:row>
      <xdr:rowOff>395691</xdr:rowOff>
    </xdr:to>
    <xdr:sp macro="" textlink="">
      <xdr:nvSpPr>
        <xdr:cNvPr id="2" name="四角形: 角を丸くする 1">
          <a:extLst>
            <a:ext uri="{FF2B5EF4-FFF2-40B4-BE49-F238E27FC236}">
              <a16:creationId xmlns:a16="http://schemas.microsoft.com/office/drawing/2014/main" xmlns=""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5</xdr:row>
      <xdr:rowOff>53340</xdr:rowOff>
    </xdr:from>
    <xdr:to>
      <xdr:col>9</xdr:col>
      <xdr:colOff>99060</xdr:colOff>
      <xdr:row>47</xdr:row>
      <xdr:rowOff>53340</xdr:rowOff>
    </xdr:to>
    <xdr:pic>
      <xdr:nvPicPr>
        <xdr:cNvPr id="2" name="図 2">
          <a:extLst>
            <a:ext uri="{FF2B5EF4-FFF2-40B4-BE49-F238E27FC236}">
              <a16:creationId xmlns:a16="http://schemas.microsoft.com/office/drawing/2014/main" xmlns="" id="{91D73F1F-B620-4843-8C3B-014DF47CB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1310640"/>
          <a:ext cx="4930140" cy="70408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3" name="角丸四角形 2">
          <a:extLst>
            <a:ext uri="{FF2B5EF4-FFF2-40B4-BE49-F238E27FC236}">
              <a16:creationId xmlns:a16="http://schemas.microsoft.com/office/drawing/2014/main" xmlns="" id="{819FC273-63F1-4830-9710-CC0F471C1652}"/>
            </a:ext>
          </a:extLst>
        </xdr:cNvPr>
        <xdr:cNvSpPr/>
      </xdr:nvSpPr>
      <xdr:spPr bwMode="auto">
        <a:xfrm>
          <a:off x="3665308" y="2233930"/>
          <a:ext cx="1597841" cy="24790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4" name="角丸四角形吹き出し 3">
          <a:extLst>
            <a:ext uri="{FF2B5EF4-FFF2-40B4-BE49-F238E27FC236}">
              <a16:creationId xmlns:a16="http://schemas.microsoft.com/office/drawing/2014/main" xmlns="" id="{0F35F024-05FA-462E-850D-C5E9355285DF}"/>
            </a:ext>
          </a:extLst>
        </xdr:cNvPr>
        <xdr:cNvSpPr/>
      </xdr:nvSpPr>
      <xdr:spPr bwMode="auto">
        <a:xfrm>
          <a:off x="4185285" y="1133475"/>
          <a:ext cx="2267293" cy="70499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6</xdr:col>
      <xdr:colOff>1</xdr:colOff>
      <xdr:row>29</xdr:row>
      <xdr:rowOff>149860</xdr:rowOff>
    </xdr:from>
    <xdr:to>
      <xdr:col>7</xdr:col>
      <xdr:colOff>522149</xdr:colOff>
      <xdr:row>31</xdr:row>
      <xdr:rowOff>39585</xdr:rowOff>
    </xdr:to>
    <xdr:sp macro="" textlink="">
      <xdr:nvSpPr>
        <xdr:cNvPr id="5" name="角丸四角形 4">
          <a:extLst>
            <a:ext uri="{FF2B5EF4-FFF2-40B4-BE49-F238E27FC236}">
              <a16:creationId xmlns:a16="http://schemas.microsoft.com/office/drawing/2014/main" xmlns="" id="{56DE369C-7DFA-4DEA-87F5-C8E18504A1EB}"/>
            </a:ext>
          </a:extLst>
        </xdr:cNvPr>
        <xdr:cNvSpPr/>
      </xdr:nvSpPr>
      <xdr:spPr bwMode="auto">
        <a:xfrm>
          <a:off x="3657601" y="5430520"/>
          <a:ext cx="1131748" cy="22500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355600</xdr:colOff>
      <xdr:row>33</xdr:row>
      <xdr:rowOff>36829</xdr:rowOff>
    </xdr:from>
    <xdr:to>
      <xdr:col>10</xdr:col>
      <xdr:colOff>193520</xdr:colOff>
      <xdr:row>39</xdr:row>
      <xdr:rowOff>3896</xdr:rowOff>
    </xdr:to>
    <xdr:sp macro="" textlink="">
      <xdr:nvSpPr>
        <xdr:cNvPr id="6" name="角丸四角形吹き出し 5">
          <a:extLst>
            <a:ext uri="{FF2B5EF4-FFF2-40B4-BE49-F238E27FC236}">
              <a16:creationId xmlns:a16="http://schemas.microsoft.com/office/drawing/2014/main" xmlns="" id="{8CC874F8-9347-4924-9BEA-72E0DF44713D}"/>
            </a:ext>
          </a:extLst>
        </xdr:cNvPr>
        <xdr:cNvSpPr/>
      </xdr:nvSpPr>
      <xdr:spPr bwMode="auto">
        <a:xfrm>
          <a:off x="4013200" y="5988049"/>
          <a:ext cx="2276320" cy="972907"/>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報告書をチェックした結果、認められた補助金額が記載されています。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7620</xdr:rowOff>
    </xdr:from>
    <xdr:to>
      <xdr:col>12</xdr:col>
      <xdr:colOff>342900</xdr:colOff>
      <xdr:row>36</xdr:row>
      <xdr:rowOff>160020</xdr:rowOff>
    </xdr:to>
    <xdr:grpSp>
      <xdr:nvGrpSpPr>
        <xdr:cNvPr id="2" name="グループ化 8">
          <a:extLst>
            <a:ext uri="{FF2B5EF4-FFF2-40B4-BE49-F238E27FC236}">
              <a16:creationId xmlns:a16="http://schemas.microsoft.com/office/drawing/2014/main" xmlns="" id="{23821C48-4396-4693-8CF5-5BDDA30A9FDE}"/>
            </a:ext>
          </a:extLst>
        </xdr:cNvPr>
        <xdr:cNvGrpSpPr>
          <a:grpSpLocks/>
        </xdr:cNvGrpSpPr>
      </xdr:nvGrpSpPr>
      <xdr:grpSpPr bwMode="auto">
        <a:xfrm>
          <a:off x="705678" y="2310185"/>
          <a:ext cx="7190961" cy="5453270"/>
          <a:chOff x="0" y="151546"/>
          <a:chExt cx="8924925" cy="6458804"/>
        </a:xfrm>
      </xdr:grpSpPr>
      <xdr:grpSp>
        <xdr:nvGrpSpPr>
          <xdr:cNvPr id="3" name="グループ化 2">
            <a:extLst>
              <a:ext uri="{FF2B5EF4-FFF2-40B4-BE49-F238E27FC236}">
                <a16:creationId xmlns:a16="http://schemas.microsoft.com/office/drawing/2014/main" xmlns="" id="{9CFCA1AB-992E-9B32-A763-4BE9265B3625}"/>
              </a:ext>
            </a:extLst>
          </xdr:cNvPr>
          <xdr:cNvGrpSpPr>
            <a:grpSpLocks/>
          </xdr:cNvGrpSpPr>
        </xdr:nvGrpSpPr>
        <xdr:grpSpPr bwMode="auto">
          <a:xfrm>
            <a:off x="0" y="790575"/>
            <a:ext cx="8924925" cy="5819775"/>
            <a:chOff x="47625" y="266700"/>
            <a:chExt cx="8924925" cy="5819775"/>
          </a:xfrm>
        </xdr:grpSpPr>
        <xdr:pic>
          <xdr:nvPicPr>
            <xdr:cNvPr id="7" name="図 1">
              <a:extLst>
                <a:ext uri="{FF2B5EF4-FFF2-40B4-BE49-F238E27FC236}">
                  <a16:creationId xmlns:a16="http://schemas.microsoft.com/office/drawing/2014/main" xmlns="" id="{D8526415-1A1B-419F-515A-310148A94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66700"/>
              <a:ext cx="8924925" cy="5819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8" name="角丸四角形 1">
              <a:extLst>
                <a:ext uri="{FF2B5EF4-FFF2-40B4-BE49-F238E27FC236}">
                  <a16:creationId xmlns:a16="http://schemas.microsoft.com/office/drawing/2014/main" xmlns="" id="{A250295E-A1E2-DE46-2F82-12A145A1127C}"/>
                </a:ext>
              </a:extLst>
            </xdr:cNvPr>
            <xdr:cNvSpPr/>
          </xdr:nvSpPr>
          <xdr:spPr>
            <a:xfrm>
              <a:off x="356046" y="2767863"/>
              <a:ext cx="2669767"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角丸四角形 4">
              <a:extLst>
                <a:ext uri="{FF2B5EF4-FFF2-40B4-BE49-F238E27FC236}">
                  <a16:creationId xmlns:a16="http://schemas.microsoft.com/office/drawing/2014/main" xmlns="" id="{4503E597-C46B-745A-7AC2-AAD5B10CE728}"/>
                </a:ext>
              </a:extLst>
            </xdr:cNvPr>
            <xdr:cNvSpPr/>
          </xdr:nvSpPr>
          <xdr:spPr>
            <a:xfrm>
              <a:off x="307855" y="412719"/>
              <a:ext cx="1021644" cy="31223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角丸四角形 5">
              <a:extLst>
                <a:ext uri="{FF2B5EF4-FFF2-40B4-BE49-F238E27FC236}">
                  <a16:creationId xmlns:a16="http://schemas.microsoft.com/office/drawing/2014/main" xmlns="" id="{9C330FDB-3F00-6DC0-DA3F-C6DFFF6A2756}"/>
                </a:ext>
              </a:extLst>
            </xdr:cNvPr>
            <xdr:cNvSpPr/>
          </xdr:nvSpPr>
          <xdr:spPr>
            <a:xfrm>
              <a:off x="934335" y="4070329"/>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角丸四角形吹き出し 7">
            <a:extLst>
              <a:ext uri="{FF2B5EF4-FFF2-40B4-BE49-F238E27FC236}">
                <a16:creationId xmlns:a16="http://schemas.microsoft.com/office/drawing/2014/main" xmlns="" id="{D43CFB80-DF83-1046-29D8-3DF667AB79CB}"/>
              </a:ext>
            </a:extLst>
          </xdr:cNvPr>
          <xdr:cNvSpPr/>
        </xdr:nvSpPr>
        <xdr:spPr>
          <a:xfrm>
            <a:off x="1272236" y="15154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5" name="角丸四角形吹き出し 9">
            <a:extLst>
              <a:ext uri="{FF2B5EF4-FFF2-40B4-BE49-F238E27FC236}">
                <a16:creationId xmlns:a16="http://schemas.microsoft.com/office/drawing/2014/main" xmlns="" id="{6A44B144-E709-FE56-EFE0-D738968EE7C0}"/>
              </a:ext>
            </a:extLst>
          </xdr:cNvPr>
          <xdr:cNvSpPr/>
        </xdr:nvSpPr>
        <xdr:spPr>
          <a:xfrm>
            <a:off x="2785425" y="2292586"/>
            <a:ext cx="4144404" cy="1079441"/>
          </a:xfrm>
          <a:prstGeom prst="wedgeRoundRectCallout">
            <a:avLst>
              <a:gd name="adj1" fmla="val -51005"/>
              <a:gd name="adj2" fmla="val 61006"/>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6" name="角丸四角形吹き出し 10">
            <a:extLst>
              <a:ext uri="{FF2B5EF4-FFF2-40B4-BE49-F238E27FC236}">
                <a16:creationId xmlns:a16="http://schemas.microsoft.com/office/drawing/2014/main" xmlns="" id="{B7EC9E70-6DD1-BCDB-C6DC-F0E3351716E0}"/>
              </a:ext>
            </a:extLst>
          </xdr:cNvPr>
          <xdr:cNvSpPr/>
        </xdr:nvSpPr>
        <xdr:spPr>
          <a:xfrm>
            <a:off x="2477004" y="3684262"/>
            <a:ext cx="2843254" cy="820732"/>
          </a:xfrm>
          <a:prstGeom prst="wedgeRoundRectCallout">
            <a:avLst>
              <a:gd name="adj1" fmla="val -50974"/>
              <a:gd name="adj2" fmla="val 68690"/>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workbookViewId="0">
      <selection activeCell="A5" sqref="A5:A9"/>
    </sheetView>
  </sheetViews>
  <sheetFormatPr defaultRowHeight="13.5"/>
  <cols>
    <col min="1" max="1" width="12.375" customWidth="1"/>
    <col min="2" max="2" width="8.125" style="65" bestFit="1" customWidth="1"/>
    <col min="3" max="3" width="35.25" customWidth="1"/>
    <col min="4" max="4" width="16.875" bestFit="1" customWidth="1"/>
    <col min="257" max="257" width="12.375" customWidth="1"/>
    <col min="258" max="258" width="8.125" bestFit="1" customWidth="1"/>
    <col min="259" max="259" width="35.25" customWidth="1"/>
    <col min="260" max="260" width="16.875" bestFit="1" customWidth="1"/>
    <col min="513" max="513" width="12.375" customWidth="1"/>
    <col min="514" max="514" width="8.125" bestFit="1" customWidth="1"/>
    <col min="515" max="515" width="35.25" customWidth="1"/>
    <col min="516" max="516" width="16.875" bestFit="1" customWidth="1"/>
    <col min="769" max="769" width="12.375" customWidth="1"/>
    <col min="770" max="770" width="8.125" bestFit="1" customWidth="1"/>
    <col min="771" max="771" width="35.25" customWidth="1"/>
    <col min="772" max="772" width="16.875" bestFit="1" customWidth="1"/>
    <col min="1025" max="1025" width="12.375" customWidth="1"/>
    <col min="1026" max="1026" width="8.125" bestFit="1" customWidth="1"/>
    <col min="1027" max="1027" width="35.25" customWidth="1"/>
    <col min="1028" max="1028" width="16.875" bestFit="1" customWidth="1"/>
    <col min="1281" max="1281" width="12.375" customWidth="1"/>
    <col min="1282" max="1282" width="8.125" bestFit="1" customWidth="1"/>
    <col min="1283" max="1283" width="35.25" customWidth="1"/>
    <col min="1284" max="1284" width="16.875" bestFit="1" customWidth="1"/>
    <col min="1537" max="1537" width="12.375" customWidth="1"/>
    <col min="1538" max="1538" width="8.125" bestFit="1" customWidth="1"/>
    <col min="1539" max="1539" width="35.25" customWidth="1"/>
    <col min="1540" max="1540" width="16.875" bestFit="1" customWidth="1"/>
    <col min="1793" max="1793" width="12.375" customWidth="1"/>
    <col min="1794" max="1794" width="8.125" bestFit="1" customWidth="1"/>
    <col min="1795" max="1795" width="35.25" customWidth="1"/>
    <col min="1796" max="1796" width="16.875" bestFit="1" customWidth="1"/>
    <col min="2049" max="2049" width="12.375" customWidth="1"/>
    <col min="2050" max="2050" width="8.125" bestFit="1" customWidth="1"/>
    <col min="2051" max="2051" width="35.25" customWidth="1"/>
    <col min="2052" max="2052" width="16.875" bestFit="1" customWidth="1"/>
    <col min="2305" max="2305" width="12.375" customWidth="1"/>
    <col min="2306" max="2306" width="8.125" bestFit="1" customWidth="1"/>
    <col min="2307" max="2307" width="35.25" customWidth="1"/>
    <col min="2308" max="2308" width="16.875" bestFit="1" customWidth="1"/>
    <col min="2561" max="2561" width="12.375" customWidth="1"/>
    <col min="2562" max="2562" width="8.125" bestFit="1" customWidth="1"/>
    <col min="2563" max="2563" width="35.25" customWidth="1"/>
    <col min="2564" max="2564" width="16.875" bestFit="1" customWidth="1"/>
    <col min="2817" max="2817" width="12.375" customWidth="1"/>
    <col min="2818" max="2818" width="8.125" bestFit="1" customWidth="1"/>
    <col min="2819" max="2819" width="35.25" customWidth="1"/>
    <col min="2820" max="2820" width="16.875" bestFit="1" customWidth="1"/>
    <col min="3073" max="3073" width="12.375" customWidth="1"/>
    <col min="3074" max="3074" width="8.125" bestFit="1" customWidth="1"/>
    <col min="3075" max="3075" width="35.25" customWidth="1"/>
    <col min="3076" max="3076" width="16.875" bestFit="1" customWidth="1"/>
    <col min="3329" max="3329" width="12.375" customWidth="1"/>
    <col min="3330" max="3330" width="8.125" bestFit="1" customWidth="1"/>
    <col min="3331" max="3331" width="35.25" customWidth="1"/>
    <col min="3332" max="3332" width="16.875" bestFit="1" customWidth="1"/>
    <col min="3585" max="3585" width="12.375" customWidth="1"/>
    <col min="3586" max="3586" width="8.125" bestFit="1" customWidth="1"/>
    <col min="3587" max="3587" width="35.25" customWidth="1"/>
    <col min="3588" max="3588" width="16.875" bestFit="1" customWidth="1"/>
    <col min="3841" max="3841" width="12.375" customWidth="1"/>
    <col min="3842" max="3842" width="8.125" bestFit="1" customWidth="1"/>
    <col min="3843" max="3843" width="35.25" customWidth="1"/>
    <col min="3844" max="3844" width="16.875" bestFit="1" customWidth="1"/>
    <col min="4097" max="4097" width="12.375" customWidth="1"/>
    <col min="4098" max="4098" width="8.125" bestFit="1" customWidth="1"/>
    <col min="4099" max="4099" width="35.25" customWidth="1"/>
    <col min="4100" max="4100" width="16.875" bestFit="1" customWidth="1"/>
    <col min="4353" max="4353" width="12.375" customWidth="1"/>
    <col min="4354" max="4354" width="8.125" bestFit="1" customWidth="1"/>
    <col min="4355" max="4355" width="35.25" customWidth="1"/>
    <col min="4356" max="4356" width="16.875" bestFit="1" customWidth="1"/>
    <col min="4609" max="4609" width="12.375" customWidth="1"/>
    <col min="4610" max="4610" width="8.125" bestFit="1" customWidth="1"/>
    <col min="4611" max="4611" width="35.25" customWidth="1"/>
    <col min="4612" max="4612" width="16.875" bestFit="1" customWidth="1"/>
    <col min="4865" max="4865" width="12.375" customWidth="1"/>
    <col min="4866" max="4866" width="8.125" bestFit="1" customWidth="1"/>
    <col min="4867" max="4867" width="35.25" customWidth="1"/>
    <col min="4868" max="4868" width="16.875" bestFit="1" customWidth="1"/>
    <col min="5121" max="5121" width="12.375" customWidth="1"/>
    <col min="5122" max="5122" width="8.125" bestFit="1" customWidth="1"/>
    <col min="5123" max="5123" width="35.25" customWidth="1"/>
    <col min="5124" max="5124" width="16.875" bestFit="1" customWidth="1"/>
    <col min="5377" max="5377" width="12.375" customWidth="1"/>
    <col min="5378" max="5378" width="8.125" bestFit="1" customWidth="1"/>
    <col min="5379" max="5379" width="35.25" customWidth="1"/>
    <col min="5380" max="5380" width="16.875" bestFit="1" customWidth="1"/>
    <col min="5633" max="5633" width="12.375" customWidth="1"/>
    <col min="5634" max="5634" width="8.125" bestFit="1" customWidth="1"/>
    <col min="5635" max="5635" width="35.25" customWidth="1"/>
    <col min="5636" max="5636" width="16.875" bestFit="1" customWidth="1"/>
    <col min="5889" max="5889" width="12.375" customWidth="1"/>
    <col min="5890" max="5890" width="8.125" bestFit="1" customWidth="1"/>
    <col min="5891" max="5891" width="35.25" customWidth="1"/>
    <col min="5892" max="5892" width="16.875" bestFit="1" customWidth="1"/>
    <col min="6145" max="6145" width="12.375" customWidth="1"/>
    <col min="6146" max="6146" width="8.125" bestFit="1" customWidth="1"/>
    <col min="6147" max="6147" width="35.25" customWidth="1"/>
    <col min="6148" max="6148" width="16.875" bestFit="1" customWidth="1"/>
    <col min="6401" max="6401" width="12.375" customWidth="1"/>
    <col min="6402" max="6402" width="8.125" bestFit="1" customWidth="1"/>
    <col min="6403" max="6403" width="35.25" customWidth="1"/>
    <col min="6404" max="6404" width="16.875" bestFit="1" customWidth="1"/>
    <col min="6657" max="6657" width="12.375" customWidth="1"/>
    <col min="6658" max="6658" width="8.125" bestFit="1" customWidth="1"/>
    <col min="6659" max="6659" width="35.25" customWidth="1"/>
    <col min="6660" max="6660" width="16.875" bestFit="1" customWidth="1"/>
    <col min="6913" max="6913" width="12.375" customWidth="1"/>
    <col min="6914" max="6914" width="8.125" bestFit="1" customWidth="1"/>
    <col min="6915" max="6915" width="35.25" customWidth="1"/>
    <col min="6916" max="6916" width="16.875" bestFit="1" customWidth="1"/>
    <col min="7169" max="7169" width="12.375" customWidth="1"/>
    <col min="7170" max="7170" width="8.125" bestFit="1" customWidth="1"/>
    <col min="7171" max="7171" width="35.25" customWidth="1"/>
    <col min="7172" max="7172" width="16.875" bestFit="1" customWidth="1"/>
    <col min="7425" max="7425" width="12.375" customWidth="1"/>
    <col min="7426" max="7426" width="8.125" bestFit="1" customWidth="1"/>
    <col min="7427" max="7427" width="35.25" customWidth="1"/>
    <col min="7428" max="7428" width="16.875" bestFit="1" customWidth="1"/>
    <col min="7681" max="7681" width="12.375" customWidth="1"/>
    <col min="7682" max="7682" width="8.125" bestFit="1" customWidth="1"/>
    <col min="7683" max="7683" width="35.25" customWidth="1"/>
    <col min="7684" max="7684" width="16.875" bestFit="1" customWidth="1"/>
    <col min="7937" max="7937" width="12.375" customWidth="1"/>
    <col min="7938" max="7938" width="8.125" bestFit="1" customWidth="1"/>
    <col min="7939" max="7939" width="35.25" customWidth="1"/>
    <col min="7940" max="7940" width="16.875" bestFit="1" customWidth="1"/>
    <col min="8193" max="8193" width="12.375" customWidth="1"/>
    <col min="8194" max="8194" width="8.125" bestFit="1" customWidth="1"/>
    <col min="8195" max="8195" width="35.25" customWidth="1"/>
    <col min="8196" max="8196" width="16.875" bestFit="1" customWidth="1"/>
    <col min="8449" max="8449" width="12.375" customWidth="1"/>
    <col min="8450" max="8450" width="8.125" bestFit="1" customWidth="1"/>
    <col min="8451" max="8451" width="35.25" customWidth="1"/>
    <col min="8452" max="8452" width="16.875" bestFit="1" customWidth="1"/>
    <col min="8705" max="8705" width="12.375" customWidth="1"/>
    <col min="8706" max="8706" width="8.125" bestFit="1" customWidth="1"/>
    <col min="8707" max="8707" width="35.25" customWidth="1"/>
    <col min="8708" max="8708" width="16.875" bestFit="1" customWidth="1"/>
    <col min="8961" max="8961" width="12.375" customWidth="1"/>
    <col min="8962" max="8962" width="8.125" bestFit="1" customWidth="1"/>
    <col min="8963" max="8963" width="35.25" customWidth="1"/>
    <col min="8964" max="8964" width="16.875" bestFit="1" customWidth="1"/>
    <col min="9217" max="9217" width="12.375" customWidth="1"/>
    <col min="9218" max="9218" width="8.125" bestFit="1" customWidth="1"/>
    <col min="9219" max="9219" width="35.25" customWidth="1"/>
    <col min="9220" max="9220" width="16.875" bestFit="1" customWidth="1"/>
    <col min="9473" max="9473" width="12.375" customWidth="1"/>
    <col min="9474" max="9474" width="8.125" bestFit="1" customWidth="1"/>
    <col min="9475" max="9475" width="35.25" customWidth="1"/>
    <col min="9476" max="9476" width="16.875" bestFit="1" customWidth="1"/>
    <col min="9729" max="9729" width="12.375" customWidth="1"/>
    <col min="9730" max="9730" width="8.125" bestFit="1" customWidth="1"/>
    <col min="9731" max="9731" width="35.25" customWidth="1"/>
    <col min="9732" max="9732" width="16.875" bestFit="1" customWidth="1"/>
    <col min="9985" max="9985" width="12.375" customWidth="1"/>
    <col min="9986" max="9986" width="8.125" bestFit="1" customWidth="1"/>
    <col min="9987" max="9987" width="35.25" customWidth="1"/>
    <col min="9988" max="9988" width="16.875" bestFit="1" customWidth="1"/>
    <col min="10241" max="10241" width="12.375" customWidth="1"/>
    <col min="10242" max="10242" width="8.125" bestFit="1" customWidth="1"/>
    <col min="10243" max="10243" width="35.25" customWidth="1"/>
    <col min="10244" max="10244" width="16.875" bestFit="1" customWidth="1"/>
    <col min="10497" max="10497" width="12.375" customWidth="1"/>
    <col min="10498" max="10498" width="8.125" bestFit="1" customWidth="1"/>
    <col min="10499" max="10499" width="35.25" customWidth="1"/>
    <col min="10500" max="10500" width="16.875" bestFit="1" customWidth="1"/>
    <col min="10753" max="10753" width="12.375" customWidth="1"/>
    <col min="10754" max="10754" width="8.125" bestFit="1" customWidth="1"/>
    <col min="10755" max="10755" width="35.25" customWidth="1"/>
    <col min="10756" max="10756" width="16.875" bestFit="1" customWidth="1"/>
    <col min="11009" max="11009" width="12.375" customWidth="1"/>
    <col min="11010" max="11010" width="8.125" bestFit="1" customWidth="1"/>
    <col min="11011" max="11011" width="35.25" customWidth="1"/>
    <col min="11012" max="11012" width="16.875" bestFit="1" customWidth="1"/>
    <col min="11265" max="11265" width="12.375" customWidth="1"/>
    <col min="11266" max="11266" width="8.125" bestFit="1" customWidth="1"/>
    <col min="11267" max="11267" width="35.25" customWidth="1"/>
    <col min="11268" max="11268" width="16.875" bestFit="1" customWidth="1"/>
    <col min="11521" max="11521" width="12.375" customWidth="1"/>
    <col min="11522" max="11522" width="8.125" bestFit="1" customWidth="1"/>
    <col min="11523" max="11523" width="35.25" customWidth="1"/>
    <col min="11524" max="11524" width="16.875" bestFit="1" customWidth="1"/>
    <col min="11777" max="11777" width="12.375" customWidth="1"/>
    <col min="11778" max="11778" width="8.125" bestFit="1" customWidth="1"/>
    <col min="11779" max="11779" width="35.25" customWidth="1"/>
    <col min="11780" max="11780" width="16.875" bestFit="1" customWidth="1"/>
    <col min="12033" max="12033" width="12.375" customWidth="1"/>
    <col min="12034" max="12034" width="8.125" bestFit="1" customWidth="1"/>
    <col min="12035" max="12035" width="35.25" customWidth="1"/>
    <col min="12036" max="12036" width="16.875" bestFit="1" customWidth="1"/>
    <col min="12289" max="12289" width="12.375" customWidth="1"/>
    <col min="12290" max="12290" width="8.125" bestFit="1" customWidth="1"/>
    <col min="12291" max="12291" width="35.25" customWidth="1"/>
    <col min="12292" max="12292" width="16.875" bestFit="1" customWidth="1"/>
    <col min="12545" max="12545" width="12.375" customWidth="1"/>
    <col min="12546" max="12546" width="8.125" bestFit="1" customWidth="1"/>
    <col min="12547" max="12547" width="35.25" customWidth="1"/>
    <col min="12548" max="12548" width="16.875" bestFit="1" customWidth="1"/>
    <col min="12801" max="12801" width="12.375" customWidth="1"/>
    <col min="12802" max="12802" width="8.125" bestFit="1" customWidth="1"/>
    <col min="12803" max="12803" width="35.25" customWidth="1"/>
    <col min="12804" max="12804" width="16.875" bestFit="1" customWidth="1"/>
    <col min="13057" max="13057" width="12.375" customWidth="1"/>
    <col min="13058" max="13058" width="8.125" bestFit="1" customWidth="1"/>
    <col min="13059" max="13059" width="35.25" customWidth="1"/>
    <col min="13060" max="13060" width="16.875" bestFit="1" customWidth="1"/>
    <col min="13313" max="13313" width="12.375" customWidth="1"/>
    <col min="13314" max="13314" width="8.125" bestFit="1" customWidth="1"/>
    <col min="13315" max="13315" width="35.25" customWidth="1"/>
    <col min="13316" max="13316" width="16.875" bestFit="1" customWidth="1"/>
    <col min="13569" max="13569" width="12.375" customWidth="1"/>
    <col min="13570" max="13570" width="8.125" bestFit="1" customWidth="1"/>
    <col min="13571" max="13571" width="35.25" customWidth="1"/>
    <col min="13572" max="13572" width="16.875" bestFit="1" customWidth="1"/>
    <col min="13825" max="13825" width="12.375" customWidth="1"/>
    <col min="13826" max="13826" width="8.125" bestFit="1" customWidth="1"/>
    <col min="13827" max="13827" width="35.25" customWidth="1"/>
    <col min="13828" max="13828" width="16.875" bestFit="1" customWidth="1"/>
    <col min="14081" max="14081" width="12.375" customWidth="1"/>
    <col min="14082" max="14082" width="8.125" bestFit="1" customWidth="1"/>
    <col min="14083" max="14083" width="35.25" customWidth="1"/>
    <col min="14084" max="14084" width="16.875" bestFit="1" customWidth="1"/>
    <col min="14337" max="14337" width="12.375" customWidth="1"/>
    <col min="14338" max="14338" width="8.125" bestFit="1" customWidth="1"/>
    <col min="14339" max="14339" width="35.25" customWidth="1"/>
    <col min="14340" max="14340" width="16.875" bestFit="1" customWidth="1"/>
    <col min="14593" max="14593" width="12.375" customWidth="1"/>
    <col min="14594" max="14594" width="8.125" bestFit="1" customWidth="1"/>
    <col min="14595" max="14595" width="35.25" customWidth="1"/>
    <col min="14596" max="14596" width="16.875" bestFit="1" customWidth="1"/>
    <col min="14849" max="14849" width="12.375" customWidth="1"/>
    <col min="14850" max="14850" width="8.125" bestFit="1" customWidth="1"/>
    <col min="14851" max="14851" width="35.25" customWidth="1"/>
    <col min="14852" max="14852" width="16.875" bestFit="1" customWidth="1"/>
    <col min="15105" max="15105" width="12.375" customWidth="1"/>
    <col min="15106" max="15106" width="8.125" bestFit="1" customWidth="1"/>
    <col min="15107" max="15107" width="35.25" customWidth="1"/>
    <col min="15108" max="15108" width="16.875" bestFit="1" customWidth="1"/>
    <col min="15361" max="15361" width="12.375" customWidth="1"/>
    <col min="15362" max="15362" width="8.125" bestFit="1" customWidth="1"/>
    <col min="15363" max="15363" width="35.25" customWidth="1"/>
    <col min="15364" max="15364" width="16.875" bestFit="1" customWidth="1"/>
    <col min="15617" max="15617" width="12.375" customWidth="1"/>
    <col min="15618" max="15618" width="8.125" bestFit="1" customWidth="1"/>
    <col min="15619" max="15619" width="35.25" customWidth="1"/>
    <col min="15620" max="15620" width="16.875" bestFit="1" customWidth="1"/>
    <col min="15873" max="15873" width="12.375" customWidth="1"/>
    <col min="15874" max="15874" width="8.125" bestFit="1" customWidth="1"/>
    <col min="15875" max="15875" width="35.25" customWidth="1"/>
    <col min="15876" max="15876" width="16.875" bestFit="1" customWidth="1"/>
    <col min="16129" max="16129" width="12.375" customWidth="1"/>
    <col min="16130" max="16130" width="8.125" bestFit="1" customWidth="1"/>
    <col min="16131" max="16131" width="35.25" customWidth="1"/>
    <col min="16132" max="16132" width="16.875" bestFit="1" customWidth="1"/>
  </cols>
  <sheetData>
    <row r="2" spans="1:4">
      <c r="A2" s="204" t="s">
        <v>114</v>
      </c>
      <c r="B2" s="204"/>
      <c r="C2" s="204"/>
      <c r="D2" s="204"/>
    </row>
    <row r="3" spans="1:4">
      <c r="A3" s="131"/>
      <c r="B3" s="131"/>
      <c r="C3" s="131"/>
      <c r="D3" s="132"/>
    </row>
    <row r="4" spans="1:4" ht="18" customHeight="1">
      <c r="A4" s="133" t="s">
        <v>115</v>
      </c>
      <c r="B4" s="205" t="s">
        <v>116</v>
      </c>
      <c r="C4" s="205"/>
      <c r="D4" s="133" t="s">
        <v>117</v>
      </c>
    </row>
    <row r="5" spans="1:4" ht="27" customHeight="1">
      <c r="A5" s="206" t="s">
        <v>118</v>
      </c>
      <c r="B5" s="125" t="s">
        <v>119</v>
      </c>
      <c r="C5" s="177" t="s">
        <v>120</v>
      </c>
      <c r="D5" s="125" t="s">
        <v>121</v>
      </c>
    </row>
    <row r="6" spans="1:4" ht="27" customHeight="1">
      <c r="A6" s="206"/>
      <c r="B6" s="125" t="s">
        <v>122</v>
      </c>
      <c r="C6" s="177" t="s">
        <v>123</v>
      </c>
      <c r="D6" s="125" t="s">
        <v>121</v>
      </c>
    </row>
    <row r="7" spans="1:4" ht="27" customHeight="1">
      <c r="A7" s="206"/>
      <c r="B7" s="125" t="s">
        <v>124</v>
      </c>
      <c r="C7" s="177" t="s">
        <v>125</v>
      </c>
      <c r="D7" s="125" t="s">
        <v>126</v>
      </c>
    </row>
    <row r="8" spans="1:4" ht="27" customHeight="1">
      <c r="A8" s="206"/>
      <c r="B8" s="125" t="s">
        <v>127</v>
      </c>
      <c r="C8" s="177" t="s">
        <v>128</v>
      </c>
      <c r="D8" s="134" t="s">
        <v>129</v>
      </c>
    </row>
    <row r="9" spans="1:4" ht="27" customHeight="1">
      <c r="A9" s="206"/>
      <c r="B9" s="125" t="s">
        <v>130</v>
      </c>
      <c r="C9" s="177" t="s">
        <v>131</v>
      </c>
      <c r="D9" s="125" t="s">
        <v>126</v>
      </c>
    </row>
    <row r="10" spans="1:4" ht="27" customHeight="1">
      <c r="A10" s="135" t="s">
        <v>132</v>
      </c>
      <c r="B10" s="125" t="s">
        <v>133</v>
      </c>
      <c r="C10" s="177" t="s">
        <v>134</v>
      </c>
      <c r="D10" s="125" t="s">
        <v>121</v>
      </c>
    </row>
    <row r="11" spans="1:4" ht="27" customHeight="1">
      <c r="A11" s="136" t="s">
        <v>135</v>
      </c>
      <c r="B11" s="125" t="s">
        <v>136</v>
      </c>
      <c r="C11" s="177" t="s">
        <v>137</v>
      </c>
      <c r="D11" s="125" t="s">
        <v>121</v>
      </c>
    </row>
    <row r="12" spans="1:4" ht="27" customHeight="1">
      <c r="A12" s="207" t="s">
        <v>138</v>
      </c>
      <c r="B12" s="125" t="s">
        <v>139</v>
      </c>
      <c r="C12" s="177" t="s">
        <v>140</v>
      </c>
      <c r="D12" s="125" t="s">
        <v>141</v>
      </c>
    </row>
    <row r="13" spans="1:4" ht="27" customHeight="1">
      <c r="A13" s="207"/>
      <c r="B13" s="125" t="s">
        <v>142</v>
      </c>
      <c r="C13" s="177" t="s">
        <v>143</v>
      </c>
      <c r="D13" s="125" t="s">
        <v>141</v>
      </c>
    </row>
  </sheetData>
  <mergeCells count="4">
    <mergeCell ref="A2:D2"/>
    <mergeCell ref="B4:C4"/>
    <mergeCell ref="A5:A9"/>
    <mergeCell ref="A12:A13"/>
  </mergeCells>
  <phoneticPr fontId="13"/>
  <hyperlinks>
    <hyperlink ref="C5" location="経費支出管理表!A1" display="経費支出管理表"/>
    <hyperlink ref="C6" location="別紙３支出内訳書!A1" display="別紙3支出内訳表"/>
    <hyperlink ref="C7" location="別紙4収益納付!A1" display="別紙4収益納付"/>
    <hyperlink ref="C8" location="別紙5賃金引上げ枠報告書!A1" display="別紙5賃金引上げ枠に係る実施報告書"/>
    <hyperlink ref="C9" location="'様式第11-2取得財産管理明細表'!A1" display="様式第11-2取得財産管理明細表"/>
    <hyperlink ref="C10" location="様式第9精算払請求書!A1" display="様式第9精算払請求書"/>
    <hyperlink ref="C11" location="様式第14状況報告書!A1" display="様式第14状況報告書"/>
    <hyperlink ref="C12" location="'参考　交付決定通知書とは'!A1" display="参考　交付決定通知書とは"/>
    <hyperlink ref="C13" location="'参考　確定通知書とは'!A1" display="参考　確定通知書とは"/>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sheetPr>
  <dimension ref="A1:P88"/>
  <sheetViews>
    <sheetView showGridLines="0" view="pageBreakPreview" topLeftCell="A7" zoomScaleNormal="100" zoomScaleSheetLayoutView="100" workbookViewId="0"/>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75" customWidth="1"/>
  </cols>
  <sheetData>
    <row r="1" spans="1:16" ht="33" customHeight="1">
      <c r="A1" s="162" t="s">
        <v>254</v>
      </c>
      <c r="B1" s="162"/>
      <c r="C1" s="162"/>
      <c r="D1" s="162"/>
      <c r="E1" s="162"/>
      <c r="F1" s="162"/>
      <c r="G1" s="162"/>
      <c r="H1" s="162"/>
      <c r="I1" s="162"/>
      <c r="J1" s="162"/>
      <c r="K1" s="162"/>
      <c r="L1" s="162"/>
      <c r="M1" s="162"/>
    </row>
    <row r="2" spans="1:16" ht="18.75">
      <c r="A2" s="356"/>
      <c r="B2" s="356"/>
      <c r="C2" s="356"/>
      <c r="D2" s="356"/>
      <c r="E2" s="356"/>
      <c r="F2" s="356"/>
      <c r="G2" s="356"/>
      <c r="H2" s="356"/>
      <c r="I2" s="356"/>
      <c r="J2" s="356"/>
      <c r="K2" s="356"/>
      <c r="L2" s="356"/>
      <c r="M2" s="356"/>
      <c r="N2" s="163"/>
      <c r="O2" s="163"/>
      <c r="P2" s="163"/>
    </row>
    <row r="3" spans="1:16" ht="14.25">
      <c r="A3" s="326" t="s">
        <v>255</v>
      </c>
      <c r="B3" s="326"/>
      <c r="C3" s="326"/>
      <c r="D3" s="326"/>
      <c r="E3" s="326"/>
      <c r="F3" s="326"/>
      <c r="G3" s="326"/>
      <c r="H3" s="165"/>
      <c r="I3" s="165"/>
      <c r="J3" s="165"/>
    </row>
    <row r="4" spans="1:16" ht="14.25">
      <c r="A4" s="157"/>
      <c r="B4" s="157"/>
      <c r="K4" s="360" t="str">
        <f>IF(経費支出管理表!H4="","",経費支出管理表!H4)</f>
        <v/>
      </c>
      <c r="L4" s="360"/>
      <c r="M4" s="360"/>
    </row>
    <row r="5" spans="1:16" ht="13.5" customHeight="1">
      <c r="K5" s="361" t="s">
        <v>256</v>
      </c>
      <c r="L5" s="361"/>
      <c r="M5" s="361"/>
    </row>
    <row r="6" spans="1:16" ht="14.25">
      <c r="A6" s="137"/>
      <c r="B6" s="137"/>
    </row>
    <row r="7" spans="1:16" ht="14.25">
      <c r="A7" s="326" t="s">
        <v>257</v>
      </c>
      <c r="B7" s="326"/>
      <c r="C7" s="326"/>
      <c r="D7" s="326"/>
      <c r="E7" s="326"/>
      <c r="F7" s="326"/>
      <c r="G7" s="326"/>
      <c r="H7" s="326"/>
      <c r="I7" s="326"/>
      <c r="J7" s="326"/>
      <c r="K7" s="326"/>
      <c r="L7" s="326"/>
      <c r="M7" s="326"/>
    </row>
    <row r="8" spans="1:16" ht="14.25">
      <c r="A8" s="137"/>
      <c r="B8" s="137"/>
    </row>
    <row r="9" spans="1:16" ht="19.5" customHeight="1">
      <c r="E9" s="326" t="s">
        <v>183</v>
      </c>
      <c r="F9" s="326"/>
      <c r="G9" s="326"/>
      <c r="H9" s="331" t="str">
        <f>IF(様式第9精算払請求書!D9="","",様式第9精算払請求書!D9)</f>
        <v/>
      </c>
      <c r="I9" s="331"/>
      <c r="J9" s="331"/>
      <c r="K9" s="331"/>
      <c r="L9" s="331"/>
      <c r="M9" s="331"/>
    </row>
    <row r="10" spans="1:16" ht="19.5" customHeight="1">
      <c r="E10" s="147"/>
      <c r="F10" s="147"/>
      <c r="G10" s="147"/>
      <c r="H10" s="366" t="str">
        <f>IF(様式第9精算払請求書!D10="","",様式第9精算払請求書!D10)</f>
        <v/>
      </c>
      <c r="I10" s="366"/>
      <c r="J10" s="366"/>
      <c r="K10" s="366"/>
      <c r="L10" s="366"/>
      <c r="M10" s="366"/>
    </row>
    <row r="11" spans="1:16" ht="19.5" customHeight="1">
      <c r="E11" s="326" t="s">
        <v>184</v>
      </c>
      <c r="F11" s="326"/>
      <c r="G11" s="326"/>
      <c r="H11" s="331" t="str">
        <f>IF(様式第9精算払請求書!D11="","",様式第9精算払請求書!D11)</f>
        <v/>
      </c>
      <c r="I11" s="331"/>
      <c r="J11" s="331"/>
      <c r="K11" s="331"/>
      <c r="L11" s="331"/>
      <c r="M11" s="331"/>
    </row>
    <row r="12" spans="1:16" ht="19.5" customHeight="1">
      <c r="C12" s="148"/>
      <c r="E12" s="331" t="s">
        <v>185</v>
      </c>
      <c r="F12" s="331"/>
      <c r="G12" s="331"/>
      <c r="H12" s="331" t="str">
        <f>IF(様式第9精算払請求書!D12="","",様式第9精算払請求書!D12)</f>
        <v/>
      </c>
      <c r="I12" s="331"/>
      <c r="J12" s="331"/>
      <c r="K12" s="331"/>
      <c r="L12" s="331"/>
      <c r="M12" s="149" t="s">
        <v>186</v>
      </c>
    </row>
    <row r="13" spans="1:16">
      <c r="E13" s="168" t="s">
        <v>231</v>
      </c>
      <c r="F13" s="168"/>
      <c r="G13" s="168"/>
      <c r="H13" s="168"/>
      <c r="I13" s="168"/>
      <c r="J13" s="168"/>
      <c r="K13" s="168"/>
      <c r="L13" s="168"/>
      <c r="M13" s="168"/>
    </row>
    <row r="14" spans="1:16">
      <c r="C14" s="169"/>
      <c r="D14" s="169"/>
      <c r="E14" s="169"/>
      <c r="F14" s="169"/>
      <c r="G14" s="169"/>
      <c r="H14" s="169"/>
      <c r="I14" s="169"/>
      <c r="J14" s="169"/>
      <c r="K14" s="169"/>
      <c r="L14" s="169"/>
    </row>
    <row r="15" spans="1:16" ht="14.25">
      <c r="A15" s="325" t="s">
        <v>258</v>
      </c>
      <c r="B15" s="325"/>
      <c r="C15" s="325"/>
      <c r="D15" s="325"/>
      <c r="E15" s="325"/>
      <c r="F15" s="325"/>
      <c r="G15" s="325"/>
      <c r="H15" s="325"/>
      <c r="I15" s="325"/>
      <c r="J15" s="325"/>
      <c r="K15" s="325"/>
      <c r="L15" s="325"/>
      <c r="M15" s="325"/>
    </row>
    <row r="16" spans="1:16" ht="18.75" customHeight="1">
      <c r="A16" s="137"/>
      <c r="B16" s="137"/>
    </row>
    <row r="17" spans="1:13" ht="14.25">
      <c r="A17" s="326" t="s">
        <v>259</v>
      </c>
      <c r="B17" s="326"/>
      <c r="C17" s="326"/>
      <c r="D17" s="326"/>
      <c r="E17" s="326"/>
      <c r="F17" s="326"/>
      <c r="G17" s="326"/>
      <c r="H17" s="326"/>
      <c r="I17" s="326"/>
      <c r="J17" s="326"/>
      <c r="K17" s="326"/>
      <c r="L17" s="326"/>
      <c r="M17" s="326"/>
    </row>
    <row r="18" spans="1:13" ht="14.25">
      <c r="A18" s="326" t="s">
        <v>260</v>
      </c>
      <c r="B18" s="326"/>
      <c r="C18" s="326"/>
      <c r="D18" s="326"/>
      <c r="E18" s="326"/>
      <c r="F18" s="326"/>
      <c r="G18" s="326"/>
      <c r="H18" s="326"/>
      <c r="I18" s="326"/>
      <c r="J18" s="326"/>
      <c r="K18" s="326"/>
      <c r="L18" s="326"/>
      <c r="M18" s="326"/>
    </row>
    <row r="19" spans="1:13" ht="18" customHeight="1">
      <c r="A19" s="164"/>
      <c r="B19" s="164"/>
    </row>
    <row r="20" spans="1:13" ht="14.25">
      <c r="A20" s="325" t="s">
        <v>149</v>
      </c>
      <c r="B20" s="325"/>
      <c r="C20" s="325"/>
      <c r="D20" s="325"/>
      <c r="E20" s="325"/>
      <c r="F20" s="325"/>
      <c r="G20" s="325"/>
      <c r="H20" s="325"/>
      <c r="I20" s="325"/>
      <c r="J20" s="325"/>
      <c r="K20" s="325"/>
      <c r="L20" s="325"/>
      <c r="M20" s="325"/>
    </row>
    <row r="21" spans="1:13" ht="16.5" customHeight="1">
      <c r="A21" s="137"/>
      <c r="B21" s="137"/>
    </row>
    <row r="22" spans="1:13" ht="15.75" customHeight="1">
      <c r="A22" s="326" t="s">
        <v>235</v>
      </c>
      <c r="B22" s="326"/>
      <c r="C22" s="326"/>
      <c r="D22" s="326"/>
      <c r="E22" s="326"/>
      <c r="F22" s="326"/>
      <c r="G22" s="326"/>
      <c r="H22" s="326"/>
      <c r="I22" s="326"/>
      <c r="J22" s="326"/>
      <c r="K22" s="326"/>
      <c r="L22" s="326"/>
      <c r="M22" s="326"/>
    </row>
    <row r="23" spans="1:13" ht="15.75" customHeight="1">
      <c r="A23" s="326" t="s">
        <v>236</v>
      </c>
      <c r="B23" s="326"/>
      <c r="C23" s="326"/>
      <c r="D23" s="326"/>
      <c r="E23" s="326"/>
      <c r="F23" s="326"/>
      <c r="G23" s="326"/>
      <c r="H23" s="326"/>
      <c r="I23" s="326"/>
      <c r="J23" s="326"/>
      <c r="K23" s="326"/>
      <c r="L23" s="326"/>
      <c r="M23" s="326"/>
    </row>
    <row r="24" spans="1:13" ht="15.75" customHeight="1">
      <c r="A24" s="326" t="str">
        <f>様式第9精算払請求書!A24</f>
        <v>　　　　（20●年　月　日交付決定（第●回受付締切分））</v>
      </c>
      <c r="B24" s="326"/>
      <c r="C24" s="326"/>
      <c r="D24" s="326"/>
      <c r="E24" s="326"/>
      <c r="F24" s="326"/>
      <c r="G24" s="326"/>
      <c r="H24" s="326"/>
      <c r="I24" s="326"/>
      <c r="J24" s="326"/>
      <c r="K24" s="326"/>
      <c r="L24" s="326"/>
      <c r="M24" s="326"/>
    </row>
    <row r="25" spans="1:13" ht="14.25">
      <c r="A25" s="137"/>
      <c r="B25" s="137"/>
      <c r="C25" s="39"/>
      <c r="D25" s="39"/>
      <c r="E25" s="39"/>
      <c r="F25" s="39"/>
      <c r="G25" s="39"/>
      <c r="H25" s="39"/>
      <c r="I25" s="39"/>
      <c r="J25" s="39"/>
      <c r="K25" s="39"/>
      <c r="L25" s="39"/>
      <c r="M25" s="39"/>
    </row>
    <row r="26" spans="1:13" ht="15.75" customHeight="1">
      <c r="A26" s="326" t="s">
        <v>261</v>
      </c>
      <c r="B26" s="326"/>
      <c r="C26" s="326"/>
      <c r="D26" s="326"/>
      <c r="E26" s="326"/>
      <c r="F26" s="326"/>
      <c r="G26" s="326"/>
      <c r="H26" s="326"/>
      <c r="I26" s="326"/>
      <c r="J26" s="326"/>
      <c r="K26" s="326"/>
      <c r="L26" s="326"/>
      <c r="M26" s="326"/>
    </row>
    <row r="27" spans="1:13" ht="15.75" customHeight="1">
      <c r="A27" s="326" t="s">
        <v>262</v>
      </c>
      <c r="B27" s="326"/>
      <c r="C27" s="326"/>
      <c r="D27" s="326"/>
      <c r="E27" s="326"/>
      <c r="F27" s="326"/>
      <c r="G27" s="326"/>
      <c r="H27" s="326"/>
      <c r="I27" s="326"/>
      <c r="J27" s="326"/>
      <c r="K27" s="326"/>
      <c r="L27" s="326"/>
      <c r="M27" s="326"/>
    </row>
    <row r="28" spans="1:13" ht="15.75" customHeight="1">
      <c r="A28" s="326" t="s">
        <v>263</v>
      </c>
      <c r="B28" s="326"/>
      <c r="C28" s="326"/>
      <c r="D28" s="326"/>
      <c r="E28" s="326"/>
      <c r="F28" s="326"/>
      <c r="G28" s="326"/>
      <c r="H28" s="326"/>
      <c r="I28" s="326"/>
      <c r="J28" s="326"/>
      <c r="K28" s="326"/>
      <c r="L28" s="326"/>
      <c r="M28" s="326"/>
    </row>
    <row r="29" spans="1:13" ht="15.75" customHeight="1">
      <c r="A29" s="371" t="s">
        <v>318</v>
      </c>
      <c r="B29" s="326"/>
      <c r="C29" s="326"/>
      <c r="D29" s="326"/>
      <c r="E29" s="326"/>
      <c r="F29" s="326"/>
      <c r="G29" s="326"/>
      <c r="H29" s="326"/>
      <c r="I29" s="326"/>
      <c r="J29" s="326"/>
      <c r="K29" s="326"/>
      <c r="L29" s="326"/>
      <c r="M29" s="326"/>
    </row>
    <row r="30" spans="1:13" ht="14.25">
      <c r="A30" s="147"/>
      <c r="B30" s="147"/>
      <c r="C30" s="27"/>
      <c r="D30" s="27"/>
      <c r="E30" s="27"/>
      <c r="F30" s="27"/>
      <c r="G30" s="27"/>
      <c r="H30" s="27"/>
      <c r="I30" s="27"/>
      <c r="J30" s="27"/>
      <c r="K30" s="27"/>
      <c r="L30" s="27"/>
      <c r="M30" s="27"/>
    </row>
    <row r="31" spans="1:13" ht="15.75" customHeight="1">
      <c r="A31" s="326" t="s">
        <v>264</v>
      </c>
      <c r="B31" s="326"/>
      <c r="C31" s="326"/>
      <c r="D31" s="326"/>
      <c r="E31" s="326"/>
      <c r="F31" s="326"/>
      <c r="G31" s="326"/>
      <c r="H31" s="326"/>
      <c r="I31" s="326"/>
      <c r="J31" s="326"/>
      <c r="K31" s="326"/>
      <c r="L31" s="326"/>
      <c r="M31" s="326"/>
    </row>
    <row r="32" spans="1:13" ht="15.75" customHeight="1">
      <c r="A32" s="326" t="s">
        <v>265</v>
      </c>
      <c r="B32" s="326"/>
      <c r="C32" s="326"/>
      <c r="D32" s="326"/>
      <c r="E32" s="326"/>
      <c r="F32" s="326"/>
      <c r="G32" s="326"/>
      <c r="H32" s="326"/>
      <c r="I32" s="326"/>
      <c r="J32" s="326"/>
      <c r="K32" s="326"/>
      <c r="L32" s="326"/>
      <c r="M32" s="326"/>
    </row>
    <row r="33" spans="1:13" ht="21.75" customHeight="1">
      <c r="A33" s="170"/>
      <c r="B33" s="367"/>
      <c r="C33" s="368"/>
      <c r="D33" s="368"/>
      <c r="E33" s="368"/>
      <c r="F33" s="368"/>
      <c r="G33" s="368"/>
      <c r="H33" s="368"/>
      <c r="I33" s="368"/>
      <c r="J33" s="368"/>
      <c r="K33" s="368"/>
      <c r="L33" s="368"/>
      <c r="M33" s="368"/>
    </row>
    <row r="34" spans="1:13" ht="15.75">
      <c r="A34" s="164"/>
      <c r="B34" s="164"/>
    </row>
    <row r="35" spans="1:13" ht="15.75" customHeight="1">
      <c r="A35" s="326" t="s">
        <v>266</v>
      </c>
      <c r="B35" s="326"/>
      <c r="C35" s="326"/>
      <c r="D35" s="326"/>
      <c r="E35" s="326"/>
      <c r="F35" s="326"/>
      <c r="G35" s="326"/>
      <c r="H35" s="326"/>
      <c r="I35" s="326"/>
      <c r="J35" s="326"/>
      <c r="K35" s="326"/>
      <c r="L35" s="326"/>
      <c r="M35" s="326"/>
    </row>
    <row r="36" spans="1:13" ht="21.75" customHeight="1">
      <c r="A36" s="170"/>
      <c r="B36" s="367"/>
      <c r="C36" s="368"/>
      <c r="D36" s="368"/>
      <c r="E36" s="368"/>
      <c r="F36" s="368"/>
      <c r="G36" s="368"/>
      <c r="H36" s="368"/>
      <c r="I36" s="368"/>
      <c r="J36" s="368"/>
      <c r="K36" s="368"/>
      <c r="L36" s="368"/>
      <c r="M36" s="368"/>
    </row>
    <row r="37" spans="1:13" ht="15.75">
      <c r="A37" s="171"/>
      <c r="B37" s="171"/>
      <c r="C37" s="28"/>
      <c r="D37" s="28"/>
      <c r="E37" s="28"/>
      <c r="F37" s="28"/>
      <c r="G37" s="28"/>
      <c r="H37" s="28"/>
      <c r="I37" s="28"/>
      <c r="J37" s="28"/>
      <c r="K37" s="28"/>
      <c r="L37" s="28"/>
      <c r="M37" s="28"/>
    </row>
    <row r="38" spans="1:13" ht="15.75" customHeight="1">
      <c r="A38" s="326" t="s">
        <v>267</v>
      </c>
      <c r="B38" s="326"/>
      <c r="C38" s="326"/>
      <c r="D38" s="326"/>
      <c r="E38" s="326"/>
      <c r="F38" s="326"/>
      <c r="G38" s="326"/>
      <c r="H38" s="326"/>
      <c r="I38" s="326"/>
      <c r="J38" s="326"/>
      <c r="K38" s="326"/>
      <c r="L38" s="326"/>
      <c r="M38" s="326"/>
    </row>
    <row r="39" spans="1:13" ht="20.25" customHeight="1">
      <c r="A39" s="147"/>
      <c r="B39" s="369"/>
      <c r="C39" s="370"/>
      <c r="D39" s="370"/>
      <c r="E39" s="370"/>
      <c r="F39" s="370"/>
      <c r="G39" s="370"/>
      <c r="H39" s="370"/>
      <c r="I39" s="370"/>
      <c r="J39" s="370"/>
      <c r="K39" s="370"/>
      <c r="L39" s="370"/>
      <c r="M39" s="370"/>
    </row>
    <row r="40" spans="1:13" ht="20.25" customHeight="1">
      <c r="A40" s="147"/>
      <c r="B40" s="370"/>
      <c r="C40" s="370"/>
      <c r="D40" s="370"/>
      <c r="E40" s="370"/>
      <c r="F40" s="370"/>
      <c r="G40" s="370"/>
      <c r="H40" s="370"/>
      <c r="I40" s="370"/>
      <c r="J40" s="370"/>
      <c r="K40" s="370"/>
      <c r="L40" s="370"/>
      <c r="M40" s="370"/>
    </row>
    <row r="41" spans="1:13" ht="20.25" customHeight="1">
      <c r="A41" s="147"/>
      <c r="B41" s="370"/>
      <c r="C41" s="370"/>
      <c r="D41" s="370"/>
      <c r="E41" s="370"/>
      <c r="F41" s="370"/>
      <c r="G41" s="370"/>
      <c r="H41" s="370"/>
      <c r="I41" s="370"/>
      <c r="J41" s="370"/>
      <c r="K41" s="370"/>
      <c r="L41" s="370"/>
      <c r="M41" s="370"/>
    </row>
    <row r="42" spans="1:13" ht="20.25" customHeight="1">
      <c r="A42" s="171"/>
      <c r="B42" s="370"/>
      <c r="C42" s="370"/>
      <c r="D42" s="370"/>
      <c r="E42" s="370"/>
      <c r="F42" s="370"/>
      <c r="G42" s="370"/>
      <c r="H42" s="370"/>
      <c r="I42" s="370"/>
      <c r="J42" s="370"/>
      <c r="K42" s="370"/>
      <c r="L42" s="370"/>
      <c r="M42" s="370"/>
    </row>
    <row r="43" spans="1:13" ht="20.25" customHeight="1">
      <c r="A43" s="171"/>
      <c r="B43" s="370"/>
      <c r="C43" s="370"/>
      <c r="D43" s="370"/>
      <c r="E43" s="370"/>
      <c r="F43" s="370"/>
      <c r="G43" s="370"/>
      <c r="H43" s="370"/>
      <c r="I43" s="370"/>
      <c r="J43" s="370"/>
      <c r="K43" s="370"/>
      <c r="L43" s="370"/>
      <c r="M43" s="370"/>
    </row>
    <row r="44" spans="1:13" ht="20.25" customHeight="1">
      <c r="A44" s="171"/>
      <c r="B44" s="370"/>
      <c r="C44" s="370"/>
      <c r="D44" s="370"/>
      <c r="E44" s="370"/>
      <c r="F44" s="370"/>
      <c r="G44" s="370"/>
      <c r="H44" s="370"/>
      <c r="I44" s="370"/>
      <c r="J44" s="370"/>
      <c r="K44" s="370"/>
      <c r="L44" s="370"/>
      <c r="M44" s="370"/>
    </row>
    <row r="45" spans="1:13" ht="20.25" customHeight="1">
      <c r="A45" s="171"/>
      <c r="B45" s="172"/>
      <c r="C45" s="172"/>
      <c r="D45" s="172"/>
      <c r="E45" s="172"/>
      <c r="F45" s="172"/>
      <c r="G45" s="172"/>
      <c r="H45" s="172"/>
      <c r="I45" s="172"/>
      <c r="J45" s="172"/>
      <c r="K45" s="172"/>
      <c r="L45" s="172"/>
      <c r="M45" s="172"/>
    </row>
    <row r="46" spans="1:13" ht="15.75" customHeight="1">
      <c r="A46" s="326" t="s">
        <v>268</v>
      </c>
      <c r="B46" s="326"/>
      <c r="C46" s="326"/>
      <c r="D46" s="326"/>
      <c r="E46" s="326"/>
      <c r="F46" s="326"/>
      <c r="G46" s="326"/>
      <c r="H46" s="326"/>
      <c r="I46" s="326"/>
      <c r="J46" s="326"/>
      <c r="K46" s="326"/>
      <c r="L46" s="326"/>
      <c r="M46" s="326"/>
    </row>
    <row r="47" spans="1:13" ht="20.25" customHeight="1">
      <c r="A47" s="171"/>
      <c r="B47" s="369"/>
      <c r="C47" s="370"/>
      <c r="D47" s="370"/>
      <c r="E47" s="370"/>
      <c r="F47" s="370"/>
      <c r="G47" s="370"/>
      <c r="H47" s="370"/>
      <c r="I47" s="370"/>
      <c r="J47" s="370"/>
      <c r="K47" s="370"/>
      <c r="L47" s="370"/>
      <c r="M47" s="370"/>
    </row>
    <row r="48" spans="1:13" ht="20.25" customHeight="1">
      <c r="A48" s="171"/>
      <c r="B48" s="370"/>
      <c r="C48" s="370"/>
      <c r="D48" s="370"/>
      <c r="E48" s="370"/>
      <c r="F48" s="370"/>
      <c r="G48" s="370"/>
      <c r="H48" s="370"/>
      <c r="I48" s="370"/>
      <c r="J48" s="370"/>
      <c r="K48" s="370"/>
      <c r="L48" s="370"/>
      <c r="M48" s="370"/>
    </row>
    <row r="49" spans="1:13" ht="20.25" customHeight="1">
      <c r="A49" s="171"/>
      <c r="B49" s="370"/>
      <c r="C49" s="370"/>
      <c r="D49" s="370"/>
      <c r="E49" s="370"/>
      <c r="F49" s="370"/>
      <c r="G49" s="370"/>
      <c r="H49" s="370"/>
      <c r="I49" s="370"/>
      <c r="J49" s="370"/>
      <c r="K49" s="370"/>
      <c r="L49" s="370"/>
      <c r="M49" s="370"/>
    </row>
    <row r="50" spans="1:13" ht="20.25" customHeight="1">
      <c r="A50" s="171"/>
      <c r="B50" s="370"/>
      <c r="C50" s="370"/>
      <c r="D50" s="370"/>
      <c r="E50" s="370"/>
      <c r="F50" s="370"/>
      <c r="G50" s="370"/>
      <c r="H50" s="370"/>
      <c r="I50" s="370"/>
      <c r="J50" s="370"/>
      <c r="K50" s="370"/>
      <c r="L50" s="370"/>
      <c r="M50" s="370"/>
    </row>
    <row r="51" spans="1:13" ht="20.25" customHeight="1">
      <c r="A51" s="171"/>
      <c r="B51" s="370"/>
      <c r="C51" s="370"/>
      <c r="D51" s="370"/>
      <c r="E51" s="370"/>
      <c r="F51" s="370"/>
      <c r="G51" s="370"/>
      <c r="H51" s="370"/>
      <c r="I51" s="370"/>
      <c r="J51" s="370"/>
      <c r="K51" s="370"/>
      <c r="L51" s="370"/>
      <c r="M51" s="370"/>
    </row>
    <row r="52" spans="1:13" ht="20.25" customHeight="1">
      <c r="A52" s="171"/>
      <c r="B52" s="370"/>
      <c r="C52" s="370"/>
      <c r="D52" s="370"/>
      <c r="E52" s="370"/>
      <c r="F52" s="370"/>
      <c r="G52" s="370"/>
      <c r="H52" s="370"/>
      <c r="I52" s="370"/>
      <c r="J52" s="370"/>
      <c r="K52" s="370"/>
      <c r="L52" s="370"/>
      <c r="M52" s="370"/>
    </row>
    <row r="53" spans="1:13" ht="20.25" customHeight="1">
      <c r="A53" s="171"/>
      <c r="B53" s="173"/>
      <c r="C53" s="173"/>
      <c r="D53" s="173"/>
      <c r="E53" s="173"/>
      <c r="F53" s="173"/>
      <c r="G53" s="173"/>
      <c r="H53" s="173"/>
      <c r="I53" s="173"/>
      <c r="J53" s="173"/>
      <c r="K53" s="173"/>
      <c r="L53" s="173"/>
      <c r="M53" s="173"/>
    </row>
    <row r="54" spans="1:13" ht="15.75" customHeight="1">
      <c r="A54" s="326" t="s">
        <v>269</v>
      </c>
      <c r="B54" s="326"/>
      <c r="C54" s="326"/>
      <c r="D54" s="326"/>
      <c r="E54" s="326"/>
      <c r="F54" s="326"/>
      <c r="G54" s="326"/>
      <c r="H54" s="326"/>
      <c r="I54" s="326"/>
      <c r="J54" s="326"/>
      <c r="K54" s="326"/>
      <c r="L54" s="326"/>
      <c r="M54" s="28"/>
    </row>
    <row r="55" spans="1:13" ht="15.75">
      <c r="A55" s="171"/>
      <c r="B55" s="171"/>
      <c r="C55" s="28"/>
      <c r="D55" s="28"/>
      <c r="E55" s="28"/>
      <c r="F55" s="28"/>
      <c r="G55" s="28"/>
      <c r="H55" s="28"/>
      <c r="I55" s="28"/>
      <c r="J55" s="28"/>
      <c r="K55" s="28"/>
      <c r="L55" s="28"/>
      <c r="M55" s="28"/>
    </row>
    <row r="56" spans="1:13" ht="14.25">
      <c r="A56" s="377" t="s">
        <v>270</v>
      </c>
      <c r="B56" s="363"/>
      <c r="C56" s="363"/>
      <c r="D56" s="363"/>
      <c r="E56" s="363"/>
      <c r="F56" s="363"/>
      <c r="G56" s="363"/>
      <c r="H56" s="363"/>
      <c r="I56" s="363"/>
      <c r="J56" s="363"/>
      <c r="K56" s="363"/>
      <c r="L56" s="363"/>
      <c r="M56" s="363"/>
    </row>
    <row r="57" spans="1:13" ht="14.25">
      <c r="A57" s="378" t="s">
        <v>271</v>
      </c>
      <c r="B57" s="378"/>
      <c r="C57" s="378"/>
      <c r="D57" s="378"/>
      <c r="E57" s="378"/>
      <c r="F57" s="378"/>
      <c r="G57" s="378"/>
      <c r="H57" s="378"/>
      <c r="I57" s="378"/>
      <c r="J57" s="378"/>
      <c r="K57" s="378"/>
      <c r="L57" s="378"/>
      <c r="M57" s="378"/>
    </row>
    <row r="58" spans="1:13" ht="40.5" customHeight="1">
      <c r="B58" s="379" t="s">
        <v>272</v>
      </c>
      <c r="C58" s="380"/>
      <c r="D58" s="379" t="s">
        <v>273</v>
      </c>
      <c r="E58" s="380"/>
      <c r="F58" s="381" t="s">
        <v>274</v>
      </c>
      <c r="G58" s="382"/>
      <c r="H58" s="383"/>
      <c r="I58" s="381" t="s">
        <v>275</v>
      </c>
      <c r="J58" s="382"/>
      <c r="K58" s="383"/>
      <c r="L58" s="384" t="s">
        <v>276</v>
      </c>
      <c r="M58" s="384"/>
    </row>
    <row r="59" spans="1:13" ht="21.75" customHeight="1">
      <c r="B59" s="390" t="s">
        <v>277</v>
      </c>
      <c r="C59" s="391"/>
      <c r="D59" s="396" t="s">
        <v>278</v>
      </c>
      <c r="E59" s="397"/>
      <c r="F59" s="372"/>
      <c r="G59" s="373"/>
      <c r="H59" s="374"/>
      <c r="I59" s="372"/>
      <c r="J59" s="373"/>
      <c r="K59" s="374"/>
      <c r="L59" s="375" t="str">
        <f>IF(I59="","",((I59-F59)/F59))</f>
        <v/>
      </c>
      <c r="M59" s="376"/>
    </row>
    <row r="60" spans="1:13" ht="21.75" customHeight="1">
      <c r="B60" s="392"/>
      <c r="C60" s="393"/>
      <c r="D60" s="396" t="s">
        <v>279</v>
      </c>
      <c r="E60" s="397"/>
      <c r="F60" s="372"/>
      <c r="G60" s="373"/>
      <c r="H60" s="374"/>
      <c r="I60" s="372"/>
      <c r="J60" s="373"/>
      <c r="K60" s="374"/>
      <c r="L60" s="375" t="str">
        <f t="shared" ref="L60:L64" si="0">IF(I60="","",((I60-F60)/F60))</f>
        <v/>
      </c>
      <c r="M60" s="376"/>
    </row>
    <row r="61" spans="1:13" ht="21.75" customHeight="1">
      <c r="B61" s="394"/>
      <c r="C61" s="395"/>
      <c r="D61" s="396" t="s">
        <v>280</v>
      </c>
      <c r="E61" s="397"/>
      <c r="F61" s="372"/>
      <c r="G61" s="373"/>
      <c r="H61" s="374"/>
      <c r="I61" s="372"/>
      <c r="J61" s="373"/>
      <c r="K61" s="374"/>
      <c r="L61" s="375" t="str">
        <f t="shared" si="0"/>
        <v/>
      </c>
      <c r="M61" s="376"/>
    </row>
    <row r="62" spans="1:13" ht="21.75" customHeight="1">
      <c r="B62" s="390" t="s">
        <v>281</v>
      </c>
      <c r="C62" s="391"/>
      <c r="D62" s="396" t="s">
        <v>278</v>
      </c>
      <c r="E62" s="397"/>
      <c r="F62" s="372"/>
      <c r="G62" s="373"/>
      <c r="H62" s="374"/>
      <c r="I62" s="372"/>
      <c r="J62" s="373"/>
      <c r="K62" s="374"/>
      <c r="L62" s="375" t="str">
        <f t="shared" si="0"/>
        <v/>
      </c>
      <c r="M62" s="376"/>
    </row>
    <row r="63" spans="1:13" ht="21.75" customHeight="1">
      <c r="B63" s="392"/>
      <c r="C63" s="393"/>
      <c r="D63" s="396" t="s">
        <v>279</v>
      </c>
      <c r="E63" s="397"/>
      <c r="F63" s="372"/>
      <c r="G63" s="373"/>
      <c r="H63" s="374"/>
      <c r="I63" s="372"/>
      <c r="J63" s="373"/>
      <c r="K63" s="374"/>
      <c r="L63" s="375" t="str">
        <f t="shared" si="0"/>
        <v/>
      </c>
      <c r="M63" s="376"/>
    </row>
    <row r="64" spans="1:13" ht="21.75" customHeight="1">
      <c r="B64" s="394"/>
      <c r="C64" s="395"/>
      <c r="D64" s="396" t="s">
        <v>280</v>
      </c>
      <c r="E64" s="397"/>
      <c r="F64" s="372"/>
      <c r="G64" s="373"/>
      <c r="H64" s="374"/>
      <c r="I64" s="372"/>
      <c r="J64" s="373"/>
      <c r="K64" s="374"/>
      <c r="L64" s="375" t="str">
        <f t="shared" si="0"/>
        <v/>
      </c>
      <c r="M64" s="376"/>
    </row>
    <row r="65" spans="1:13">
      <c r="A65" s="385" t="s">
        <v>282</v>
      </c>
      <c r="B65" s="385"/>
      <c r="C65" s="385"/>
      <c r="D65" s="385"/>
      <c r="E65" s="385"/>
      <c r="F65" s="385"/>
      <c r="G65" s="385"/>
      <c r="H65" s="385"/>
      <c r="I65" s="385"/>
      <c r="J65" s="385"/>
      <c r="K65" s="385"/>
      <c r="L65" s="385"/>
      <c r="M65" s="385"/>
    </row>
    <row r="66" spans="1:13">
      <c r="A66" s="385" t="s">
        <v>283</v>
      </c>
      <c r="B66" s="385"/>
      <c r="C66" s="385"/>
      <c r="D66" s="385"/>
      <c r="E66" s="385"/>
      <c r="F66" s="385"/>
      <c r="G66" s="385"/>
      <c r="H66" s="385"/>
      <c r="I66" s="385"/>
      <c r="J66" s="385"/>
      <c r="K66" s="385"/>
      <c r="L66" s="385"/>
      <c r="M66" s="385"/>
    </row>
    <row r="67" spans="1:13">
      <c r="A67" s="385" t="s">
        <v>284</v>
      </c>
      <c r="B67" s="385"/>
      <c r="C67" s="385"/>
      <c r="D67" s="385"/>
      <c r="E67" s="385"/>
      <c r="F67" s="385"/>
      <c r="G67" s="385"/>
      <c r="H67" s="385"/>
      <c r="I67" s="385"/>
      <c r="J67" s="385"/>
      <c r="K67" s="385"/>
      <c r="L67" s="385"/>
      <c r="M67" s="385"/>
    </row>
    <row r="68" spans="1:13" ht="15.75">
      <c r="A68" s="171"/>
      <c r="B68" s="171"/>
      <c r="C68" s="28"/>
      <c r="D68" s="28"/>
      <c r="E68" s="28"/>
      <c r="F68" s="28"/>
      <c r="G68" s="28"/>
      <c r="H68" s="28"/>
      <c r="I68" s="28"/>
      <c r="J68" s="28"/>
      <c r="K68" s="28"/>
      <c r="L68" s="28"/>
      <c r="M68" s="28"/>
    </row>
    <row r="69" spans="1:13" ht="14.25">
      <c r="A69" s="326" t="s">
        <v>285</v>
      </c>
      <c r="B69" s="326"/>
      <c r="C69" s="326"/>
      <c r="D69" s="326"/>
      <c r="E69" s="326"/>
      <c r="F69" s="326"/>
      <c r="G69" s="326"/>
      <c r="H69" s="326"/>
      <c r="I69" s="326"/>
      <c r="J69" s="326"/>
      <c r="K69" s="326"/>
      <c r="L69" s="326"/>
      <c r="M69" s="326"/>
    </row>
    <row r="70" spans="1:13" ht="14.25">
      <c r="A70" s="378" t="s">
        <v>156</v>
      </c>
      <c r="B70" s="378"/>
      <c r="C70" s="378"/>
      <c r="D70" s="378"/>
      <c r="E70" s="378"/>
      <c r="F70" s="378"/>
      <c r="G70" s="378"/>
      <c r="H70" s="378"/>
      <c r="I70" s="378"/>
      <c r="J70" s="378"/>
      <c r="K70" s="378"/>
      <c r="L70" s="378"/>
      <c r="M70" s="378"/>
    </row>
    <row r="71" spans="1:13" ht="48" customHeight="1">
      <c r="B71" s="379" t="s">
        <v>272</v>
      </c>
      <c r="C71" s="386"/>
      <c r="D71" s="386"/>
      <c r="E71" s="380"/>
      <c r="F71" s="387" t="s">
        <v>286</v>
      </c>
      <c r="G71" s="388"/>
      <c r="H71" s="389"/>
      <c r="I71" s="387" t="s">
        <v>287</v>
      </c>
      <c r="J71" s="388"/>
      <c r="K71" s="389"/>
      <c r="L71" s="379" t="s">
        <v>288</v>
      </c>
      <c r="M71" s="380"/>
    </row>
    <row r="72" spans="1:13" ht="21.75" customHeight="1">
      <c r="B72" s="396" t="s">
        <v>289</v>
      </c>
      <c r="C72" s="399"/>
      <c r="D72" s="399"/>
      <c r="E72" s="397"/>
      <c r="F72" s="174" t="s">
        <v>290</v>
      </c>
      <c r="G72" s="400"/>
      <c r="H72" s="401"/>
      <c r="I72" s="175" t="s">
        <v>291</v>
      </c>
      <c r="J72" s="400"/>
      <c r="K72" s="401"/>
      <c r="L72" s="402" t="str">
        <f>IF(J73="","",(J73-J72))</f>
        <v/>
      </c>
      <c r="M72" s="403"/>
    </row>
    <row r="73" spans="1:13" ht="21.75" customHeight="1">
      <c r="B73" s="396" t="s">
        <v>292</v>
      </c>
      <c r="C73" s="399"/>
      <c r="D73" s="399"/>
      <c r="E73" s="397"/>
      <c r="F73" s="174" t="s">
        <v>293</v>
      </c>
      <c r="G73" s="400"/>
      <c r="H73" s="401"/>
      <c r="I73" s="175" t="s">
        <v>294</v>
      </c>
      <c r="J73" s="400"/>
      <c r="K73" s="401"/>
      <c r="L73" s="404"/>
      <c r="M73" s="405"/>
    </row>
    <row r="74" spans="1:13">
      <c r="A74" s="398" t="s">
        <v>295</v>
      </c>
      <c r="B74" s="398"/>
      <c r="C74" s="398"/>
      <c r="D74" s="398"/>
      <c r="E74" s="398"/>
      <c r="F74" s="398"/>
      <c r="G74" s="398"/>
      <c r="H74" s="398"/>
      <c r="I74" s="398"/>
      <c r="J74" s="398"/>
      <c r="K74" s="398"/>
      <c r="L74" s="398"/>
      <c r="M74" s="398"/>
    </row>
    <row r="75" spans="1:13" ht="15.75">
      <c r="A75" s="171"/>
      <c r="B75" s="171"/>
      <c r="C75" s="28"/>
      <c r="D75" s="28"/>
      <c r="E75" s="28"/>
      <c r="F75" s="28"/>
      <c r="G75" s="28"/>
      <c r="H75" s="28"/>
      <c r="I75" s="28"/>
      <c r="J75" s="28"/>
      <c r="K75" s="28"/>
      <c r="L75" s="28"/>
      <c r="M75" s="28"/>
    </row>
    <row r="76" spans="1:13" ht="14.25">
      <c r="A76" s="326" t="s">
        <v>296</v>
      </c>
      <c r="B76" s="326"/>
      <c r="C76" s="326"/>
      <c r="D76" s="326"/>
      <c r="E76" s="326"/>
      <c r="F76" s="326"/>
      <c r="G76" s="326"/>
      <c r="H76" s="326"/>
      <c r="I76" s="326"/>
      <c r="J76" s="326"/>
      <c r="K76" s="326"/>
      <c r="L76" s="326"/>
      <c r="M76" s="326"/>
    </row>
    <row r="77" spans="1:13" ht="14.25">
      <c r="A77" s="378" t="s">
        <v>297</v>
      </c>
      <c r="B77" s="378"/>
      <c r="C77" s="378"/>
      <c r="D77" s="378"/>
      <c r="E77" s="378"/>
      <c r="F77" s="378"/>
      <c r="G77" s="378"/>
      <c r="H77" s="378"/>
      <c r="I77" s="378"/>
      <c r="J77" s="378"/>
      <c r="K77" s="378"/>
      <c r="L77" s="378"/>
      <c r="M77" s="378"/>
    </row>
    <row r="78" spans="1:13" ht="70.5" customHeight="1">
      <c r="B78" s="379" t="s">
        <v>115</v>
      </c>
      <c r="C78" s="386"/>
      <c r="D78" s="386"/>
      <c r="E78" s="380"/>
      <c r="F78" s="379" t="s">
        <v>286</v>
      </c>
      <c r="G78" s="386"/>
      <c r="H78" s="380"/>
      <c r="I78" s="379" t="s">
        <v>298</v>
      </c>
      <c r="J78" s="386"/>
      <c r="K78" s="380"/>
      <c r="L78" s="379" t="s">
        <v>299</v>
      </c>
      <c r="M78" s="380"/>
    </row>
    <row r="79" spans="1:13" ht="33.75" customHeight="1">
      <c r="B79" s="396" t="s">
        <v>300</v>
      </c>
      <c r="C79" s="399"/>
      <c r="D79" s="399"/>
      <c r="E79" s="397"/>
      <c r="F79" s="174" t="s">
        <v>290</v>
      </c>
      <c r="G79" s="400"/>
      <c r="H79" s="401"/>
      <c r="I79" s="175" t="s">
        <v>293</v>
      </c>
      <c r="J79" s="400"/>
      <c r="K79" s="401"/>
      <c r="L79" s="408" t="str">
        <f>IF(J79="","",(J79-G79))</f>
        <v/>
      </c>
      <c r="M79" s="401"/>
    </row>
    <row r="80" spans="1:13" ht="21.75" customHeight="1">
      <c r="B80" s="409" t="s">
        <v>301</v>
      </c>
      <c r="C80" s="410"/>
      <c r="D80" s="410"/>
      <c r="E80" s="411"/>
      <c r="F80" s="174" t="s">
        <v>302</v>
      </c>
      <c r="G80" s="417" t="s">
        <v>303</v>
      </c>
      <c r="H80" s="417"/>
      <c r="I80" s="417"/>
      <c r="J80" s="417"/>
      <c r="K80" s="417"/>
      <c r="L80" s="417"/>
      <c r="M80" s="418"/>
    </row>
    <row r="81" spans="1:13" ht="21.75" customHeight="1">
      <c r="B81" s="412"/>
      <c r="C81" s="328"/>
      <c r="D81" s="328"/>
      <c r="E81" s="413"/>
      <c r="F81" s="174" t="s">
        <v>302</v>
      </c>
      <c r="G81" s="417" t="s">
        <v>304</v>
      </c>
      <c r="H81" s="417"/>
      <c r="I81" s="417"/>
      <c r="J81" s="417"/>
      <c r="K81" s="417"/>
      <c r="L81" s="417"/>
      <c r="M81" s="418"/>
    </row>
    <row r="82" spans="1:13" ht="21.75" customHeight="1">
      <c r="B82" s="414"/>
      <c r="C82" s="415"/>
      <c r="D82" s="415"/>
      <c r="E82" s="416"/>
      <c r="F82" s="174" t="s">
        <v>302</v>
      </c>
      <c r="G82" s="417" t="s">
        <v>305</v>
      </c>
      <c r="H82" s="417"/>
      <c r="I82" s="417"/>
      <c r="J82" s="417"/>
      <c r="K82" s="417"/>
      <c r="L82" s="417"/>
      <c r="M82" s="418"/>
    </row>
    <row r="83" spans="1:13" ht="89.25" customHeight="1">
      <c r="A83" s="39"/>
      <c r="B83" s="396" t="s">
        <v>306</v>
      </c>
      <c r="C83" s="399"/>
      <c r="D83" s="399"/>
      <c r="E83" s="397"/>
      <c r="F83" s="396" t="s">
        <v>322</v>
      </c>
      <c r="G83" s="399"/>
      <c r="H83" s="399"/>
      <c r="I83" s="399"/>
      <c r="J83" s="399"/>
      <c r="K83" s="399"/>
      <c r="L83" s="399"/>
      <c r="M83" s="397"/>
    </row>
    <row r="84" spans="1:13">
      <c r="A84" s="406" t="s">
        <v>307</v>
      </c>
      <c r="B84" s="406"/>
      <c r="C84" s="406"/>
      <c r="D84" s="406"/>
      <c r="E84" s="406"/>
      <c r="F84" s="406"/>
      <c r="G84" s="406"/>
      <c r="H84" s="406"/>
      <c r="I84" s="406"/>
      <c r="J84" s="406"/>
      <c r="K84" s="406"/>
      <c r="L84" s="406"/>
      <c r="M84" s="406"/>
    </row>
    <row r="85" spans="1:13">
      <c r="A85" s="407" t="s">
        <v>308</v>
      </c>
      <c r="B85" s="407"/>
      <c r="C85" s="407"/>
      <c r="D85" s="407"/>
      <c r="E85" s="407"/>
      <c r="F85" s="407"/>
      <c r="G85" s="407"/>
      <c r="H85" s="407"/>
      <c r="I85" s="407"/>
      <c r="J85" s="407"/>
      <c r="K85" s="407"/>
      <c r="L85" s="407"/>
      <c r="M85" s="407"/>
    </row>
    <row r="86" spans="1:13">
      <c r="A86" s="39"/>
      <c r="B86" s="39"/>
      <c r="C86" s="39"/>
      <c r="D86" s="39"/>
      <c r="E86" s="39"/>
      <c r="F86" s="39"/>
      <c r="G86" s="39"/>
      <c r="H86" s="39"/>
      <c r="I86" s="39"/>
      <c r="J86" s="39"/>
      <c r="K86" s="39"/>
      <c r="L86" s="39"/>
      <c r="M86" s="39"/>
    </row>
    <row r="87" spans="1:13">
      <c r="A87" s="39"/>
      <c r="B87" s="39"/>
      <c r="C87" s="39"/>
      <c r="D87" s="39"/>
      <c r="E87" s="39"/>
      <c r="F87" s="39"/>
      <c r="G87" s="39"/>
      <c r="H87" s="39"/>
      <c r="I87" s="39"/>
      <c r="J87" s="39"/>
      <c r="K87" s="39"/>
      <c r="L87" s="39"/>
      <c r="M87" s="39"/>
    </row>
    <row r="88" spans="1:13">
      <c r="A88" s="39"/>
      <c r="B88" s="39"/>
      <c r="C88" s="39"/>
      <c r="D88" s="39"/>
      <c r="E88" s="39"/>
      <c r="F88" s="39"/>
      <c r="G88" s="39"/>
      <c r="H88" s="39"/>
      <c r="I88" s="39"/>
      <c r="J88" s="39"/>
      <c r="K88" s="39"/>
      <c r="L88" s="39"/>
      <c r="M88" s="39"/>
    </row>
  </sheetData>
  <mergeCells count="101">
    <mergeCell ref="B83:E83"/>
    <mergeCell ref="F83:M83"/>
    <mergeCell ref="A84:M84"/>
    <mergeCell ref="A85:M85"/>
    <mergeCell ref="B79:E79"/>
    <mergeCell ref="G79:H79"/>
    <mergeCell ref="J79:K79"/>
    <mergeCell ref="L79:M79"/>
    <mergeCell ref="B80:E82"/>
    <mergeCell ref="G80:M80"/>
    <mergeCell ref="G81:M81"/>
    <mergeCell ref="G82:M82"/>
    <mergeCell ref="A74:M74"/>
    <mergeCell ref="A76:M76"/>
    <mergeCell ref="A77:M77"/>
    <mergeCell ref="B78:E78"/>
    <mergeCell ref="F78:H78"/>
    <mergeCell ref="I78:K78"/>
    <mergeCell ref="L78:M78"/>
    <mergeCell ref="B72:E72"/>
    <mergeCell ref="G72:H72"/>
    <mergeCell ref="J72:K72"/>
    <mergeCell ref="L72:M73"/>
    <mergeCell ref="B73:E73"/>
    <mergeCell ref="G73:H73"/>
    <mergeCell ref="J73:K73"/>
    <mergeCell ref="B62:C64"/>
    <mergeCell ref="D62:E62"/>
    <mergeCell ref="F62:H62"/>
    <mergeCell ref="I62:K62"/>
    <mergeCell ref="L62:M62"/>
    <mergeCell ref="D63:E63"/>
    <mergeCell ref="F63:H63"/>
    <mergeCell ref="B59:C61"/>
    <mergeCell ref="D59:E59"/>
    <mergeCell ref="F59:H59"/>
    <mergeCell ref="I59:K59"/>
    <mergeCell ref="L59:M59"/>
    <mergeCell ref="D60:E60"/>
    <mergeCell ref="F60:H60"/>
    <mergeCell ref="I60:K60"/>
    <mergeCell ref="L60:M60"/>
    <mergeCell ref="D61:E61"/>
    <mergeCell ref="I63:K63"/>
    <mergeCell ref="L63:M63"/>
    <mergeCell ref="D64:E64"/>
    <mergeCell ref="F64:H64"/>
    <mergeCell ref="I64:K64"/>
    <mergeCell ref="L64:M64"/>
    <mergeCell ref="F61:H61"/>
    <mergeCell ref="A65:M65"/>
    <mergeCell ref="A66:M66"/>
    <mergeCell ref="A67:M67"/>
    <mergeCell ref="A69:M69"/>
    <mergeCell ref="A70:M70"/>
    <mergeCell ref="B71:E71"/>
    <mergeCell ref="F71:H71"/>
    <mergeCell ref="I71:K71"/>
    <mergeCell ref="L71:M71"/>
    <mergeCell ref="I61:K61"/>
    <mergeCell ref="L61:M61"/>
    <mergeCell ref="B47:M52"/>
    <mergeCell ref="A54:L54"/>
    <mergeCell ref="A56:M56"/>
    <mergeCell ref="A57:M57"/>
    <mergeCell ref="B58:C58"/>
    <mergeCell ref="D58:E58"/>
    <mergeCell ref="F58:H58"/>
    <mergeCell ref="I58:K58"/>
    <mergeCell ref="L58:M58"/>
    <mergeCell ref="B33:M33"/>
    <mergeCell ref="A35:M35"/>
    <mergeCell ref="B36:M36"/>
    <mergeCell ref="A38:M38"/>
    <mergeCell ref="B39:M44"/>
    <mergeCell ref="A46:M46"/>
    <mergeCell ref="A26:M26"/>
    <mergeCell ref="A27:M27"/>
    <mergeCell ref="A28:M28"/>
    <mergeCell ref="A29:M29"/>
    <mergeCell ref="A31:M31"/>
    <mergeCell ref="A32:M32"/>
    <mergeCell ref="A20:M20"/>
    <mergeCell ref="A22:M22"/>
    <mergeCell ref="A23:M23"/>
    <mergeCell ref="A24:M24"/>
    <mergeCell ref="H10:M10"/>
    <mergeCell ref="E11:G11"/>
    <mergeCell ref="H11:M11"/>
    <mergeCell ref="E12:G12"/>
    <mergeCell ref="H12:L12"/>
    <mergeCell ref="A15:M15"/>
    <mergeCell ref="A2:M2"/>
    <mergeCell ref="A3:G3"/>
    <mergeCell ref="K4:M4"/>
    <mergeCell ref="K5:M5"/>
    <mergeCell ref="A7:M7"/>
    <mergeCell ref="E9:G9"/>
    <mergeCell ref="H9:M9"/>
    <mergeCell ref="A17:M17"/>
    <mergeCell ref="A18:M18"/>
  </mergeCells>
  <phoneticPr fontId="13"/>
  <conditionalFormatting sqref="H10:I12 H9">
    <cfRule type="containsBlanks" dxfId="11" priority="14" stopIfTrue="1">
      <formula>LEN(TRIM(H9))=0</formula>
    </cfRule>
  </conditionalFormatting>
  <conditionalFormatting sqref="B33:M33 B36:M36 B39:M44 B47:M52">
    <cfRule type="containsBlanks" dxfId="10" priority="13" stopIfTrue="1">
      <formula>LEN(TRIM(B33))=0</formula>
    </cfRule>
  </conditionalFormatting>
  <conditionalFormatting sqref="L59:L64">
    <cfRule type="containsBlanks" dxfId="9" priority="12" stopIfTrue="1">
      <formula>LEN(TRIM(L59))=0</formula>
    </cfRule>
  </conditionalFormatting>
  <conditionalFormatting sqref="J72 L72">
    <cfRule type="containsBlanks" dxfId="8" priority="11" stopIfTrue="1">
      <formula>LEN(TRIM(J72))=0</formula>
    </cfRule>
  </conditionalFormatting>
  <conditionalFormatting sqref="G72">
    <cfRule type="containsBlanks" dxfId="7" priority="10" stopIfTrue="1">
      <formula>LEN(TRIM(G72))=0</formula>
    </cfRule>
  </conditionalFormatting>
  <conditionalFormatting sqref="L79">
    <cfRule type="containsBlanks" dxfId="6" priority="9" stopIfTrue="1">
      <formula>LEN(TRIM(L79))=0</formula>
    </cfRule>
  </conditionalFormatting>
  <conditionalFormatting sqref="J73">
    <cfRule type="containsBlanks" dxfId="5" priority="8" stopIfTrue="1">
      <formula>LEN(TRIM(J73))=0</formula>
    </cfRule>
  </conditionalFormatting>
  <conditionalFormatting sqref="G73">
    <cfRule type="containsBlanks" dxfId="4" priority="7" stopIfTrue="1">
      <formula>LEN(TRIM(G73))=0</formula>
    </cfRule>
  </conditionalFormatting>
  <conditionalFormatting sqref="J79">
    <cfRule type="containsBlanks" dxfId="3" priority="6" stopIfTrue="1">
      <formula>LEN(TRIM(J79))=0</formula>
    </cfRule>
  </conditionalFormatting>
  <conditionalFormatting sqref="G79">
    <cfRule type="containsBlanks" dxfId="2" priority="5" stopIfTrue="1">
      <formula>LEN(TRIM(G79))=0</formula>
    </cfRule>
  </conditionalFormatting>
  <conditionalFormatting sqref="G80:G82">
    <cfRule type="containsBlanks" dxfId="1" priority="4" stopIfTrue="1">
      <formula>LEN(TRIM(G80))=0</formula>
    </cfRule>
  </conditionalFormatting>
  <conditionalFormatting sqref="F59:K64">
    <cfRule type="containsBlanks" dxfId="0" priority="2" stopIfTrue="1">
      <formula>LEN(TRIM(F59))=0</formula>
    </cfRule>
  </conditionalFormatting>
  <conditionalFormatting sqref="H10:M10">
    <cfRule type="expression" priority="1" stopIfTrue="1">
      <formula>$H$12&lt;&gt;""</formula>
    </cfRule>
  </conditionalFormatting>
  <dataValidations count="1">
    <dataValidation type="list" allowBlank="1" showInputMessage="1" showErrorMessage="1" sqref="F80:F82 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65616:F65618 JB65616:JB65618 SX65616:SX65618 ACT65616:ACT65618 AMP65616:AMP65618 AWL65616:AWL65618 BGH65616:BGH65618 BQD65616:BQD65618 BZZ65616:BZZ65618 CJV65616:CJV65618 CTR65616:CTR65618 DDN65616:DDN65618 DNJ65616:DNJ65618 DXF65616:DXF65618 EHB65616:EHB65618 EQX65616:EQX65618 FAT65616:FAT65618 FKP65616:FKP65618 FUL65616:FUL65618 GEH65616:GEH65618 GOD65616:GOD65618 GXZ65616:GXZ65618 HHV65616:HHV65618 HRR65616:HRR65618 IBN65616:IBN65618 ILJ65616:ILJ65618 IVF65616:IVF65618 JFB65616:JFB65618 JOX65616:JOX65618 JYT65616:JYT65618 KIP65616:KIP65618 KSL65616:KSL65618 LCH65616:LCH65618 LMD65616:LMD65618 LVZ65616:LVZ65618 MFV65616:MFV65618 MPR65616:MPR65618 MZN65616:MZN65618 NJJ65616:NJJ65618 NTF65616:NTF65618 ODB65616:ODB65618 OMX65616:OMX65618 OWT65616:OWT65618 PGP65616:PGP65618 PQL65616:PQL65618 QAH65616:QAH65618 QKD65616:QKD65618 QTZ65616:QTZ65618 RDV65616:RDV65618 RNR65616:RNR65618 RXN65616:RXN65618 SHJ65616:SHJ65618 SRF65616:SRF65618 TBB65616:TBB65618 TKX65616:TKX65618 TUT65616:TUT65618 UEP65616:UEP65618 UOL65616:UOL65618 UYH65616:UYH65618 VID65616:VID65618 VRZ65616:VRZ65618 WBV65616:WBV65618 WLR65616:WLR65618 WVN65616:WVN65618 F131152:F131154 JB131152:JB131154 SX131152:SX131154 ACT131152:ACT131154 AMP131152:AMP131154 AWL131152:AWL131154 BGH131152:BGH131154 BQD131152:BQD131154 BZZ131152:BZZ131154 CJV131152:CJV131154 CTR131152:CTR131154 DDN131152:DDN131154 DNJ131152:DNJ131154 DXF131152:DXF131154 EHB131152:EHB131154 EQX131152:EQX131154 FAT131152:FAT131154 FKP131152:FKP131154 FUL131152:FUL131154 GEH131152:GEH131154 GOD131152:GOD131154 GXZ131152:GXZ131154 HHV131152:HHV131154 HRR131152:HRR131154 IBN131152:IBN131154 ILJ131152:ILJ131154 IVF131152:IVF131154 JFB131152:JFB131154 JOX131152:JOX131154 JYT131152:JYT131154 KIP131152:KIP131154 KSL131152:KSL131154 LCH131152:LCH131154 LMD131152:LMD131154 LVZ131152:LVZ131154 MFV131152:MFV131154 MPR131152:MPR131154 MZN131152:MZN131154 NJJ131152:NJJ131154 NTF131152:NTF131154 ODB131152:ODB131154 OMX131152:OMX131154 OWT131152:OWT131154 PGP131152:PGP131154 PQL131152:PQL131154 QAH131152:QAH131154 QKD131152:QKD131154 QTZ131152:QTZ131154 RDV131152:RDV131154 RNR131152:RNR131154 RXN131152:RXN131154 SHJ131152:SHJ131154 SRF131152:SRF131154 TBB131152:TBB131154 TKX131152:TKX131154 TUT131152:TUT131154 UEP131152:UEP131154 UOL131152:UOL131154 UYH131152:UYH131154 VID131152:VID131154 VRZ131152:VRZ131154 WBV131152:WBV131154 WLR131152:WLR131154 WVN131152:WVN131154 F196688:F196690 JB196688:JB196690 SX196688:SX196690 ACT196688:ACT196690 AMP196688:AMP196690 AWL196688:AWL196690 BGH196688:BGH196690 BQD196688:BQD196690 BZZ196688:BZZ196690 CJV196688:CJV196690 CTR196688:CTR196690 DDN196688:DDN196690 DNJ196688:DNJ196690 DXF196688:DXF196690 EHB196688:EHB196690 EQX196688:EQX196690 FAT196688:FAT196690 FKP196688:FKP196690 FUL196688:FUL196690 GEH196688:GEH196690 GOD196688:GOD196690 GXZ196688:GXZ196690 HHV196688:HHV196690 HRR196688:HRR196690 IBN196688:IBN196690 ILJ196688:ILJ196690 IVF196688:IVF196690 JFB196688:JFB196690 JOX196688:JOX196690 JYT196688:JYT196690 KIP196688:KIP196690 KSL196688:KSL196690 LCH196688:LCH196690 LMD196688:LMD196690 LVZ196688:LVZ196690 MFV196688:MFV196690 MPR196688:MPR196690 MZN196688:MZN196690 NJJ196688:NJJ196690 NTF196688:NTF196690 ODB196688:ODB196690 OMX196688:OMX196690 OWT196688:OWT196690 PGP196688:PGP196690 PQL196688:PQL196690 QAH196688:QAH196690 QKD196688:QKD196690 QTZ196688:QTZ196690 RDV196688:RDV196690 RNR196688:RNR196690 RXN196688:RXN196690 SHJ196688:SHJ196690 SRF196688:SRF196690 TBB196688:TBB196690 TKX196688:TKX196690 TUT196688:TUT196690 UEP196688:UEP196690 UOL196688:UOL196690 UYH196688:UYH196690 VID196688:VID196690 VRZ196688:VRZ196690 WBV196688:WBV196690 WLR196688:WLR196690 WVN196688:WVN196690 F262224:F262226 JB262224:JB262226 SX262224:SX262226 ACT262224:ACT262226 AMP262224:AMP262226 AWL262224:AWL262226 BGH262224:BGH262226 BQD262224:BQD262226 BZZ262224:BZZ262226 CJV262224:CJV262226 CTR262224:CTR262226 DDN262224:DDN262226 DNJ262224:DNJ262226 DXF262224:DXF262226 EHB262224:EHB262226 EQX262224:EQX262226 FAT262224:FAT262226 FKP262224:FKP262226 FUL262224:FUL262226 GEH262224:GEH262226 GOD262224:GOD262226 GXZ262224:GXZ262226 HHV262224:HHV262226 HRR262224:HRR262226 IBN262224:IBN262226 ILJ262224:ILJ262226 IVF262224:IVF262226 JFB262224:JFB262226 JOX262224:JOX262226 JYT262224:JYT262226 KIP262224:KIP262226 KSL262224:KSL262226 LCH262224:LCH262226 LMD262224:LMD262226 LVZ262224:LVZ262226 MFV262224:MFV262226 MPR262224:MPR262226 MZN262224:MZN262226 NJJ262224:NJJ262226 NTF262224:NTF262226 ODB262224:ODB262226 OMX262224:OMX262226 OWT262224:OWT262226 PGP262224:PGP262226 PQL262224:PQL262226 QAH262224:QAH262226 QKD262224:QKD262226 QTZ262224:QTZ262226 RDV262224:RDV262226 RNR262224:RNR262226 RXN262224:RXN262226 SHJ262224:SHJ262226 SRF262224:SRF262226 TBB262224:TBB262226 TKX262224:TKX262226 TUT262224:TUT262226 UEP262224:UEP262226 UOL262224:UOL262226 UYH262224:UYH262226 VID262224:VID262226 VRZ262224:VRZ262226 WBV262224:WBV262226 WLR262224:WLR262226 WVN262224:WVN262226 F327760:F327762 JB327760:JB327762 SX327760:SX327762 ACT327760:ACT327762 AMP327760:AMP327762 AWL327760:AWL327762 BGH327760:BGH327762 BQD327760:BQD327762 BZZ327760:BZZ327762 CJV327760:CJV327762 CTR327760:CTR327762 DDN327760:DDN327762 DNJ327760:DNJ327762 DXF327760:DXF327762 EHB327760:EHB327762 EQX327760:EQX327762 FAT327760:FAT327762 FKP327760:FKP327762 FUL327760:FUL327762 GEH327760:GEH327762 GOD327760:GOD327762 GXZ327760:GXZ327762 HHV327760:HHV327762 HRR327760:HRR327762 IBN327760:IBN327762 ILJ327760:ILJ327762 IVF327760:IVF327762 JFB327760:JFB327762 JOX327760:JOX327762 JYT327760:JYT327762 KIP327760:KIP327762 KSL327760:KSL327762 LCH327760:LCH327762 LMD327760:LMD327762 LVZ327760:LVZ327762 MFV327760:MFV327762 MPR327760:MPR327762 MZN327760:MZN327762 NJJ327760:NJJ327762 NTF327760:NTF327762 ODB327760:ODB327762 OMX327760:OMX327762 OWT327760:OWT327762 PGP327760:PGP327762 PQL327760:PQL327762 QAH327760:QAH327762 QKD327760:QKD327762 QTZ327760:QTZ327762 RDV327760:RDV327762 RNR327760:RNR327762 RXN327760:RXN327762 SHJ327760:SHJ327762 SRF327760:SRF327762 TBB327760:TBB327762 TKX327760:TKX327762 TUT327760:TUT327762 UEP327760:UEP327762 UOL327760:UOL327762 UYH327760:UYH327762 VID327760:VID327762 VRZ327760:VRZ327762 WBV327760:WBV327762 WLR327760:WLR327762 WVN327760:WVN327762 F393296:F393298 JB393296:JB393298 SX393296:SX393298 ACT393296:ACT393298 AMP393296:AMP393298 AWL393296:AWL393298 BGH393296:BGH393298 BQD393296:BQD393298 BZZ393296:BZZ393298 CJV393296:CJV393298 CTR393296:CTR393298 DDN393296:DDN393298 DNJ393296:DNJ393298 DXF393296:DXF393298 EHB393296:EHB393298 EQX393296:EQX393298 FAT393296:FAT393298 FKP393296:FKP393298 FUL393296:FUL393298 GEH393296:GEH393298 GOD393296:GOD393298 GXZ393296:GXZ393298 HHV393296:HHV393298 HRR393296:HRR393298 IBN393296:IBN393298 ILJ393296:ILJ393298 IVF393296:IVF393298 JFB393296:JFB393298 JOX393296:JOX393298 JYT393296:JYT393298 KIP393296:KIP393298 KSL393296:KSL393298 LCH393296:LCH393298 LMD393296:LMD393298 LVZ393296:LVZ393298 MFV393296:MFV393298 MPR393296:MPR393298 MZN393296:MZN393298 NJJ393296:NJJ393298 NTF393296:NTF393298 ODB393296:ODB393298 OMX393296:OMX393298 OWT393296:OWT393298 PGP393296:PGP393298 PQL393296:PQL393298 QAH393296:QAH393298 QKD393296:QKD393298 QTZ393296:QTZ393298 RDV393296:RDV393298 RNR393296:RNR393298 RXN393296:RXN393298 SHJ393296:SHJ393298 SRF393296:SRF393298 TBB393296:TBB393298 TKX393296:TKX393298 TUT393296:TUT393298 UEP393296:UEP393298 UOL393296:UOL393298 UYH393296:UYH393298 VID393296:VID393298 VRZ393296:VRZ393298 WBV393296:WBV393298 WLR393296:WLR393298 WVN393296:WVN393298 F458832:F458834 JB458832:JB458834 SX458832:SX458834 ACT458832:ACT458834 AMP458832:AMP458834 AWL458832:AWL458834 BGH458832:BGH458834 BQD458832:BQD458834 BZZ458832:BZZ458834 CJV458832:CJV458834 CTR458832:CTR458834 DDN458832:DDN458834 DNJ458832:DNJ458834 DXF458832:DXF458834 EHB458832:EHB458834 EQX458832:EQX458834 FAT458832:FAT458834 FKP458832:FKP458834 FUL458832:FUL458834 GEH458832:GEH458834 GOD458832:GOD458834 GXZ458832:GXZ458834 HHV458832:HHV458834 HRR458832:HRR458834 IBN458832:IBN458834 ILJ458832:ILJ458834 IVF458832:IVF458834 JFB458832:JFB458834 JOX458832:JOX458834 JYT458832:JYT458834 KIP458832:KIP458834 KSL458832:KSL458834 LCH458832:LCH458834 LMD458832:LMD458834 LVZ458832:LVZ458834 MFV458832:MFV458834 MPR458832:MPR458834 MZN458832:MZN458834 NJJ458832:NJJ458834 NTF458832:NTF458834 ODB458832:ODB458834 OMX458832:OMX458834 OWT458832:OWT458834 PGP458832:PGP458834 PQL458832:PQL458834 QAH458832:QAH458834 QKD458832:QKD458834 QTZ458832:QTZ458834 RDV458832:RDV458834 RNR458832:RNR458834 RXN458832:RXN458834 SHJ458832:SHJ458834 SRF458832:SRF458834 TBB458832:TBB458834 TKX458832:TKX458834 TUT458832:TUT458834 UEP458832:UEP458834 UOL458832:UOL458834 UYH458832:UYH458834 VID458832:VID458834 VRZ458832:VRZ458834 WBV458832:WBV458834 WLR458832:WLR458834 WVN458832:WVN458834 F524368:F524370 JB524368:JB524370 SX524368:SX524370 ACT524368:ACT524370 AMP524368:AMP524370 AWL524368:AWL524370 BGH524368:BGH524370 BQD524368:BQD524370 BZZ524368:BZZ524370 CJV524368:CJV524370 CTR524368:CTR524370 DDN524368:DDN524370 DNJ524368:DNJ524370 DXF524368:DXF524370 EHB524368:EHB524370 EQX524368:EQX524370 FAT524368:FAT524370 FKP524368:FKP524370 FUL524368:FUL524370 GEH524368:GEH524370 GOD524368:GOD524370 GXZ524368:GXZ524370 HHV524368:HHV524370 HRR524368:HRR524370 IBN524368:IBN524370 ILJ524368:ILJ524370 IVF524368:IVF524370 JFB524368:JFB524370 JOX524368:JOX524370 JYT524368:JYT524370 KIP524368:KIP524370 KSL524368:KSL524370 LCH524368:LCH524370 LMD524368:LMD524370 LVZ524368:LVZ524370 MFV524368:MFV524370 MPR524368:MPR524370 MZN524368:MZN524370 NJJ524368:NJJ524370 NTF524368:NTF524370 ODB524368:ODB524370 OMX524368:OMX524370 OWT524368:OWT524370 PGP524368:PGP524370 PQL524368:PQL524370 QAH524368:QAH524370 QKD524368:QKD524370 QTZ524368:QTZ524370 RDV524368:RDV524370 RNR524368:RNR524370 RXN524368:RXN524370 SHJ524368:SHJ524370 SRF524368:SRF524370 TBB524368:TBB524370 TKX524368:TKX524370 TUT524368:TUT524370 UEP524368:UEP524370 UOL524368:UOL524370 UYH524368:UYH524370 VID524368:VID524370 VRZ524368:VRZ524370 WBV524368:WBV524370 WLR524368:WLR524370 WVN524368:WVN524370 F589904:F589906 JB589904:JB589906 SX589904:SX589906 ACT589904:ACT589906 AMP589904:AMP589906 AWL589904:AWL589906 BGH589904:BGH589906 BQD589904:BQD589906 BZZ589904:BZZ589906 CJV589904:CJV589906 CTR589904:CTR589906 DDN589904:DDN589906 DNJ589904:DNJ589906 DXF589904:DXF589906 EHB589904:EHB589906 EQX589904:EQX589906 FAT589904:FAT589906 FKP589904:FKP589906 FUL589904:FUL589906 GEH589904:GEH589906 GOD589904:GOD589906 GXZ589904:GXZ589906 HHV589904:HHV589906 HRR589904:HRR589906 IBN589904:IBN589906 ILJ589904:ILJ589906 IVF589904:IVF589906 JFB589904:JFB589906 JOX589904:JOX589906 JYT589904:JYT589906 KIP589904:KIP589906 KSL589904:KSL589906 LCH589904:LCH589906 LMD589904:LMD589906 LVZ589904:LVZ589906 MFV589904:MFV589906 MPR589904:MPR589906 MZN589904:MZN589906 NJJ589904:NJJ589906 NTF589904:NTF589906 ODB589904:ODB589906 OMX589904:OMX589906 OWT589904:OWT589906 PGP589904:PGP589906 PQL589904:PQL589906 QAH589904:QAH589906 QKD589904:QKD589906 QTZ589904:QTZ589906 RDV589904:RDV589906 RNR589904:RNR589906 RXN589904:RXN589906 SHJ589904:SHJ589906 SRF589904:SRF589906 TBB589904:TBB589906 TKX589904:TKX589906 TUT589904:TUT589906 UEP589904:UEP589906 UOL589904:UOL589906 UYH589904:UYH589906 VID589904:VID589906 VRZ589904:VRZ589906 WBV589904:WBV589906 WLR589904:WLR589906 WVN589904:WVN589906 F655440:F655442 JB655440:JB655442 SX655440:SX655442 ACT655440:ACT655442 AMP655440:AMP655442 AWL655440:AWL655442 BGH655440:BGH655442 BQD655440:BQD655442 BZZ655440:BZZ655442 CJV655440:CJV655442 CTR655440:CTR655442 DDN655440:DDN655442 DNJ655440:DNJ655442 DXF655440:DXF655442 EHB655440:EHB655442 EQX655440:EQX655442 FAT655440:FAT655442 FKP655440:FKP655442 FUL655440:FUL655442 GEH655440:GEH655442 GOD655440:GOD655442 GXZ655440:GXZ655442 HHV655440:HHV655442 HRR655440:HRR655442 IBN655440:IBN655442 ILJ655440:ILJ655442 IVF655440:IVF655442 JFB655440:JFB655442 JOX655440:JOX655442 JYT655440:JYT655442 KIP655440:KIP655442 KSL655440:KSL655442 LCH655440:LCH655442 LMD655440:LMD655442 LVZ655440:LVZ655442 MFV655440:MFV655442 MPR655440:MPR655442 MZN655440:MZN655442 NJJ655440:NJJ655442 NTF655440:NTF655442 ODB655440:ODB655442 OMX655440:OMX655442 OWT655440:OWT655442 PGP655440:PGP655442 PQL655440:PQL655442 QAH655440:QAH655442 QKD655440:QKD655442 QTZ655440:QTZ655442 RDV655440:RDV655442 RNR655440:RNR655442 RXN655440:RXN655442 SHJ655440:SHJ655442 SRF655440:SRF655442 TBB655440:TBB655442 TKX655440:TKX655442 TUT655440:TUT655442 UEP655440:UEP655442 UOL655440:UOL655442 UYH655440:UYH655442 VID655440:VID655442 VRZ655440:VRZ655442 WBV655440:WBV655442 WLR655440:WLR655442 WVN655440:WVN655442 F720976:F720978 JB720976:JB720978 SX720976:SX720978 ACT720976:ACT720978 AMP720976:AMP720978 AWL720976:AWL720978 BGH720976:BGH720978 BQD720976:BQD720978 BZZ720976:BZZ720978 CJV720976:CJV720978 CTR720976:CTR720978 DDN720976:DDN720978 DNJ720976:DNJ720978 DXF720976:DXF720978 EHB720976:EHB720978 EQX720976:EQX720978 FAT720976:FAT720978 FKP720976:FKP720978 FUL720976:FUL720978 GEH720976:GEH720978 GOD720976:GOD720978 GXZ720976:GXZ720978 HHV720976:HHV720978 HRR720976:HRR720978 IBN720976:IBN720978 ILJ720976:ILJ720978 IVF720976:IVF720978 JFB720976:JFB720978 JOX720976:JOX720978 JYT720976:JYT720978 KIP720976:KIP720978 KSL720976:KSL720978 LCH720976:LCH720978 LMD720976:LMD720978 LVZ720976:LVZ720978 MFV720976:MFV720978 MPR720976:MPR720978 MZN720976:MZN720978 NJJ720976:NJJ720978 NTF720976:NTF720978 ODB720976:ODB720978 OMX720976:OMX720978 OWT720976:OWT720978 PGP720976:PGP720978 PQL720976:PQL720978 QAH720976:QAH720978 QKD720976:QKD720978 QTZ720976:QTZ720978 RDV720976:RDV720978 RNR720976:RNR720978 RXN720976:RXN720978 SHJ720976:SHJ720978 SRF720976:SRF720978 TBB720976:TBB720978 TKX720976:TKX720978 TUT720976:TUT720978 UEP720976:UEP720978 UOL720976:UOL720978 UYH720976:UYH720978 VID720976:VID720978 VRZ720976:VRZ720978 WBV720976:WBV720978 WLR720976:WLR720978 WVN720976:WVN720978 F786512:F786514 JB786512:JB786514 SX786512:SX786514 ACT786512:ACT786514 AMP786512:AMP786514 AWL786512:AWL786514 BGH786512:BGH786514 BQD786512:BQD786514 BZZ786512:BZZ786514 CJV786512:CJV786514 CTR786512:CTR786514 DDN786512:DDN786514 DNJ786512:DNJ786514 DXF786512:DXF786514 EHB786512:EHB786514 EQX786512:EQX786514 FAT786512:FAT786514 FKP786512:FKP786514 FUL786512:FUL786514 GEH786512:GEH786514 GOD786512:GOD786514 GXZ786512:GXZ786514 HHV786512:HHV786514 HRR786512:HRR786514 IBN786512:IBN786514 ILJ786512:ILJ786514 IVF786512:IVF786514 JFB786512:JFB786514 JOX786512:JOX786514 JYT786512:JYT786514 KIP786512:KIP786514 KSL786512:KSL786514 LCH786512:LCH786514 LMD786512:LMD786514 LVZ786512:LVZ786514 MFV786512:MFV786514 MPR786512:MPR786514 MZN786512:MZN786514 NJJ786512:NJJ786514 NTF786512:NTF786514 ODB786512:ODB786514 OMX786512:OMX786514 OWT786512:OWT786514 PGP786512:PGP786514 PQL786512:PQL786514 QAH786512:QAH786514 QKD786512:QKD786514 QTZ786512:QTZ786514 RDV786512:RDV786514 RNR786512:RNR786514 RXN786512:RXN786514 SHJ786512:SHJ786514 SRF786512:SRF786514 TBB786512:TBB786514 TKX786512:TKX786514 TUT786512:TUT786514 UEP786512:UEP786514 UOL786512:UOL786514 UYH786512:UYH786514 VID786512:VID786514 VRZ786512:VRZ786514 WBV786512:WBV786514 WLR786512:WLR786514 WVN786512:WVN786514 F852048:F852050 JB852048:JB852050 SX852048:SX852050 ACT852048:ACT852050 AMP852048:AMP852050 AWL852048:AWL852050 BGH852048:BGH852050 BQD852048:BQD852050 BZZ852048:BZZ852050 CJV852048:CJV852050 CTR852048:CTR852050 DDN852048:DDN852050 DNJ852048:DNJ852050 DXF852048:DXF852050 EHB852048:EHB852050 EQX852048:EQX852050 FAT852048:FAT852050 FKP852048:FKP852050 FUL852048:FUL852050 GEH852048:GEH852050 GOD852048:GOD852050 GXZ852048:GXZ852050 HHV852048:HHV852050 HRR852048:HRR852050 IBN852048:IBN852050 ILJ852048:ILJ852050 IVF852048:IVF852050 JFB852048:JFB852050 JOX852048:JOX852050 JYT852048:JYT852050 KIP852048:KIP852050 KSL852048:KSL852050 LCH852048:LCH852050 LMD852048:LMD852050 LVZ852048:LVZ852050 MFV852048:MFV852050 MPR852048:MPR852050 MZN852048:MZN852050 NJJ852048:NJJ852050 NTF852048:NTF852050 ODB852048:ODB852050 OMX852048:OMX852050 OWT852048:OWT852050 PGP852048:PGP852050 PQL852048:PQL852050 QAH852048:QAH852050 QKD852048:QKD852050 QTZ852048:QTZ852050 RDV852048:RDV852050 RNR852048:RNR852050 RXN852048:RXN852050 SHJ852048:SHJ852050 SRF852048:SRF852050 TBB852048:TBB852050 TKX852048:TKX852050 TUT852048:TUT852050 UEP852048:UEP852050 UOL852048:UOL852050 UYH852048:UYH852050 VID852048:VID852050 VRZ852048:VRZ852050 WBV852048:WBV852050 WLR852048:WLR852050 WVN852048:WVN852050 F917584:F917586 JB917584:JB917586 SX917584:SX917586 ACT917584:ACT917586 AMP917584:AMP917586 AWL917584:AWL917586 BGH917584:BGH917586 BQD917584:BQD917586 BZZ917584:BZZ917586 CJV917584:CJV917586 CTR917584:CTR917586 DDN917584:DDN917586 DNJ917584:DNJ917586 DXF917584:DXF917586 EHB917584:EHB917586 EQX917584:EQX917586 FAT917584:FAT917586 FKP917584:FKP917586 FUL917584:FUL917586 GEH917584:GEH917586 GOD917584:GOD917586 GXZ917584:GXZ917586 HHV917584:HHV917586 HRR917584:HRR917586 IBN917584:IBN917586 ILJ917584:ILJ917586 IVF917584:IVF917586 JFB917584:JFB917586 JOX917584:JOX917586 JYT917584:JYT917586 KIP917584:KIP917586 KSL917584:KSL917586 LCH917584:LCH917586 LMD917584:LMD917586 LVZ917584:LVZ917586 MFV917584:MFV917586 MPR917584:MPR917586 MZN917584:MZN917586 NJJ917584:NJJ917586 NTF917584:NTF917586 ODB917584:ODB917586 OMX917584:OMX917586 OWT917584:OWT917586 PGP917584:PGP917586 PQL917584:PQL917586 QAH917584:QAH917586 QKD917584:QKD917586 QTZ917584:QTZ917586 RDV917584:RDV917586 RNR917584:RNR917586 RXN917584:RXN917586 SHJ917584:SHJ917586 SRF917584:SRF917586 TBB917584:TBB917586 TKX917584:TKX917586 TUT917584:TUT917586 UEP917584:UEP917586 UOL917584:UOL917586 UYH917584:UYH917586 VID917584:VID917586 VRZ917584:VRZ917586 WBV917584:WBV917586 WLR917584:WLR917586 WVN917584:WVN917586 F983120:F983122 JB983120:JB983122 SX983120:SX983122 ACT983120:ACT983122 AMP983120:AMP983122 AWL983120:AWL983122 BGH983120:BGH983122 BQD983120:BQD983122 BZZ983120:BZZ983122 CJV983120:CJV983122 CTR983120:CTR983122 DDN983120:DDN983122 DNJ983120:DNJ983122 DXF983120:DXF983122 EHB983120:EHB983122 EQX983120:EQX983122 FAT983120:FAT983122 FKP983120:FKP983122 FUL983120:FUL983122 GEH983120:GEH983122 GOD983120:GOD983122 GXZ983120:GXZ983122 HHV983120:HHV983122 HRR983120:HRR983122 IBN983120:IBN983122 ILJ983120:ILJ983122 IVF983120:IVF983122 JFB983120:JFB983122 JOX983120:JOX983122 JYT983120:JYT983122 KIP983120:KIP983122 KSL983120:KSL983122 LCH983120:LCH983122 LMD983120:LMD983122 LVZ983120:LVZ983122 MFV983120:MFV983122 MPR983120:MPR983122 MZN983120:MZN983122 NJJ983120:NJJ983122 NTF983120:NTF983122 ODB983120:ODB983122 OMX983120:OMX983122 OWT983120:OWT983122 PGP983120:PGP983122 PQL983120:PQL983122 QAH983120:QAH983122 QKD983120:QKD983122 QTZ983120:QTZ983122 RDV983120:RDV983122 RNR983120:RNR983122 RXN983120:RXN983122 SHJ983120:SHJ983122 SRF983120:SRF983122 TBB983120:TBB983122 TKX983120:TKX983122 TUT983120:TUT983122 UEP983120:UEP983122 UOL983120:UOL983122 UYH983120:UYH983122 VID983120:VID983122 VRZ983120:VRZ983122 WBV983120:WBV983122 WLR983120:WLR983122 WVN983120:WVN983122">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showGridLines="0" view="pageBreakPreview" zoomScaleNormal="100" zoomScaleSheetLayoutView="100" workbookViewId="0"/>
  </sheetViews>
  <sheetFormatPr defaultRowHeight="13.5"/>
  <sheetData>
    <row r="1" spans="1:13" ht="14.25">
      <c r="A1" s="176" t="s">
        <v>312</v>
      </c>
    </row>
    <row r="3" spans="1:13" ht="45" customHeight="1">
      <c r="A3" s="419" t="s">
        <v>313</v>
      </c>
      <c r="B3" s="419"/>
      <c r="C3" s="419"/>
      <c r="D3" s="419"/>
      <c r="E3" s="419"/>
      <c r="F3" s="419"/>
      <c r="G3" s="419"/>
      <c r="H3" s="419"/>
      <c r="I3" s="419"/>
      <c r="J3" s="419"/>
      <c r="K3" s="419"/>
      <c r="L3" s="419"/>
      <c r="M3" s="419"/>
    </row>
    <row r="5" spans="1:13">
      <c r="A5" s="39" t="s">
        <v>314</v>
      </c>
    </row>
  </sheetData>
  <mergeCells count="1">
    <mergeCell ref="A3:M3"/>
  </mergeCells>
  <phoneticPr fontId="13"/>
  <pageMargins left="0.7" right="0.7" top="0.75" bottom="0.75" header="0.3" footer="0.3"/>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showGridLines="0" view="pageBreakPreview" zoomScale="115" zoomScaleNormal="100" zoomScaleSheetLayoutView="115" workbookViewId="0"/>
  </sheetViews>
  <sheetFormatPr defaultColWidth="9" defaultRowHeight="13.5"/>
  <cols>
    <col min="1" max="16384" width="9" style="39"/>
  </cols>
  <sheetData>
    <row r="1" spans="1:13" ht="14.25">
      <c r="A1" s="176" t="s">
        <v>309</v>
      </c>
    </row>
    <row r="2" spans="1:13" ht="141.75" customHeight="1">
      <c r="A2" s="420" t="s">
        <v>310</v>
      </c>
      <c r="B2" s="420"/>
      <c r="C2" s="420"/>
      <c r="D2" s="420"/>
      <c r="E2" s="420"/>
      <c r="F2" s="420"/>
      <c r="G2" s="420"/>
      <c r="H2" s="420"/>
      <c r="I2" s="420"/>
      <c r="J2" s="420"/>
      <c r="K2" s="420"/>
      <c r="L2" s="420"/>
      <c r="M2" s="420"/>
    </row>
    <row r="4" spans="1:13">
      <c r="A4" s="39" t="s">
        <v>311</v>
      </c>
    </row>
  </sheetData>
  <mergeCells count="1">
    <mergeCell ref="A2:M2"/>
  </mergeCells>
  <phoneticPr fontId="13"/>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80"/>
  <sheetViews>
    <sheetView showGridLines="0" tabSelected="1" view="pageBreakPreview" zoomScale="80" zoomScaleNormal="80" zoomScaleSheetLayoutView="80" workbookViewId="0">
      <selection activeCell="H3" sqref="H3"/>
    </sheetView>
  </sheetViews>
  <sheetFormatPr defaultColWidth="4.625" defaultRowHeight="11.25"/>
  <cols>
    <col min="1" max="1" width="8.75" style="6" customWidth="1"/>
    <col min="2" max="2" width="14.875" style="7" customWidth="1"/>
    <col min="3" max="3" width="18.5" style="25" customWidth="1"/>
    <col min="4" max="4" width="24" style="25" customWidth="1"/>
    <col min="5" max="5" width="19.625" style="7" customWidth="1"/>
    <col min="6" max="6" width="19.5" style="7" bestFit="1" customWidth="1"/>
    <col min="7" max="7" width="19" style="7" bestFit="1" customWidth="1"/>
    <col min="8" max="8" width="33.5" style="7" customWidth="1"/>
    <col min="9" max="254" width="9" style="7" customWidth="1"/>
    <col min="255" max="255" width="6.625" style="7" customWidth="1"/>
    <col min="256" max="16384" width="4.625" style="7"/>
  </cols>
  <sheetData>
    <row r="1" spans="1:12" ht="19.5" customHeight="1">
      <c r="B1" s="208"/>
      <c r="C1" s="209"/>
      <c r="D1" s="209"/>
      <c r="E1" s="209"/>
      <c r="F1" s="209"/>
      <c r="G1" s="209"/>
      <c r="H1" s="209"/>
      <c r="L1" s="8"/>
    </row>
    <row r="2" spans="1:12" ht="42.75" customHeight="1">
      <c r="A2" s="210" t="s">
        <v>17</v>
      </c>
      <c r="B2" s="210"/>
      <c r="C2" s="211"/>
      <c r="D2" s="211"/>
      <c r="E2" s="211"/>
      <c r="F2" s="211"/>
      <c r="G2" s="211"/>
      <c r="H2" s="211"/>
      <c r="L2" s="8"/>
    </row>
    <row r="3" spans="1:12" ht="19.5" customHeight="1">
      <c r="A3" s="9"/>
      <c r="B3" s="10"/>
      <c r="C3" s="11"/>
      <c r="D3" s="11"/>
      <c r="E3" s="10"/>
      <c r="F3" s="10"/>
      <c r="G3" s="12" t="s">
        <v>30</v>
      </c>
      <c r="H3" s="181"/>
    </row>
    <row r="4" spans="1:12" ht="19.5" customHeight="1">
      <c r="A4" s="9"/>
      <c r="B4" s="10"/>
      <c r="C4" s="11"/>
      <c r="D4" s="11"/>
      <c r="E4" s="10"/>
      <c r="F4" s="10"/>
      <c r="G4" s="13" t="s">
        <v>29</v>
      </c>
      <c r="H4" s="182"/>
    </row>
    <row r="5" spans="1:12" ht="18" customHeight="1">
      <c r="A5" s="9"/>
      <c r="B5" s="10"/>
      <c r="C5" s="11"/>
      <c r="D5" s="14"/>
      <c r="E5" s="10"/>
      <c r="F5" s="10"/>
      <c r="G5" s="212" t="s">
        <v>326</v>
      </c>
      <c r="H5" s="213"/>
    </row>
    <row r="6" spans="1:12" ht="19.149999999999999" customHeight="1">
      <c r="A6" s="9"/>
      <c r="B6" s="10"/>
      <c r="C6" s="11"/>
      <c r="D6" s="11"/>
      <c r="E6" s="10"/>
      <c r="F6" s="10"/>
      <c r="G6" s="12" t="s">
        <v>28</v>
      </c>
      <c r="H6" s="186"/>
    </row>
    <row r="7" spans="1:12" ht="19.149999999999999" customHeight="1">
      <c r="A7" s="9"/>
      <c r="B7" s="10"/>
      <c r="C7" s="11"/>
      <c r="D7" s="11"/>
      <c r="E7" s="10"/>
      <c r="F7" s="10"/>
      <c r="G7" s="214" t="s">
        <v>4</v>
      </c>
      <c r="H7" s="214"/>
    </row>
    <row r="8" spans="1:12" ht="19.149999999999999" customHeight="1">
      <c r="A8" s="9"/>
      <c r="B8" s="10"/>
      <c r="C8" s="11"/>
      <c r="D8" s="11"/>
      <c r="E8" s="10"/>
      <c r="F8" s="10"/>
      <c r="G8" s="12" t="s">
        <v>316</v>
      </c>
      <c r="H8" s="184"/>
    </row>
    <row r="9" spans="1:12" ht="19.149999999999999" customHeight="1">
      <c r="A9" s="9"/>
      <c r="B9" s="10"/>
      <c r="C9" s="11"/>
      <c r="D9" s="11"/>
      <c r="E9" s="10"/>
      <c r="F9" s="10"/>
      <c r="G9" s="214" t="s">
        <v>317</v>
      </c>
      <c r="H9" s="214"/>
    </row>
    <row r="10" spans="1:12" ht="19.5" customHeight="1">
      <c r="A10" s="9"/>
      <c r="B10" s="10"/>
      <c r="C10" s="11"/>
      <c r="D10" s="11"/>
      <c r="E10" s="10"/>
      <c r="F10" s="10"/>
      <c r="G10" s="3" t="s">
        <v>315</v>
      </c>
      <c r="H10" s="183"/>
    </row>
    <row r="11" spans="1:12" ht="30.75" customHeight="1">
      <c r="A11" s="9"/>
      <c r="B11" s="10"/>
      <c r="C11" s="11"/>
      <c r="D11" s="11"/>
      <c r="E11" s="10"/>
      <c r="F11" s="10"/>
      <c r="G11" s="215" t="s">
        <v>7</v>
      </c>
      <c r="H11" s="214"/>
    </row>
    <row r="12" spans="1:12" ht="19.5" customHeight="1">
      <c r="A12" s="15" t="s">
        <v>2</v>
      </c>
      <c r="B12" s="16"/>
      <c r="C12" s="16"/>
      <c r="D12" s="16"/>
      <c r="E12" s="16"/>
      <c r="F12" s="16"/>
      <c r="G12" s="27"/>
      <c r="H12" s="27"/>
      <c r="I12" s="27"/>
      <c r="J12" s="27"/>
    </row>
    <row r="13" spans="1:12" ht="19.5" customHeight="1">
      <c r="A13" s="16" t="s">
        <v>18</v>
      </c>
      <c r="B13" s="16"/>
      <c r="C13" s="16"/>
      <c r="D13" s="16"/>
      <c r="E13" s="16"/>
      <c r="F13" s="16"/>
      <c r="G13" s="27"/>
      <c r="H13" s="27"/>
      <c r="I13" s="27"/>
      <c r="J13" s="27"/>
    </row>
    <row r="14" spans="1:12" ht="19.5" customHeight="1">
      <c r="A14" s="16" t="s">
        <v>3</v>
      </c>
      <c r="B14" s="16"/>
      <c r="C14" s="16"/>
      <c r="D14" s="16"/>
      <c r="E14" s="16"/>
      <c r="F14" s="16"/>
      <c r="G14" s="27"/>
      <c r="H14" s="28"/>
      <c r="I14" s="28"/>
      <c r="J14" s="28"/>
    </row>
    <row r="15" spans="1:12" ht="19.5" customHeight="1">
      <c r="A15" s="16" t="s">
        <v>8</v>
      </c>
      <c r="B15" s="16"/>
      <c r="C15" s="16"/>
      <c r="D15" s="16"/>
      <c r="E15" s="16"/>
      <c r="F15" s="16"/>
      <c r="G15" s="16"/>
      <c r="H15" s="16"/>
    </row>
    <row r="16" spans="1:12" ht="19.5" customHeight="1">
      <c r="A16" s="16" t="s">
        <v>9</v>
      </c>
      <c r="B16" s="16"/>
      <c r="C16" s="16"/>
      <c r="D16" s="16"/>
      <c r="E16" s="16"/>
      <c r="F16" s="16"/>
      <c r="G16" s="16"/>
      <c r="H16" s="16"/>
    </row>
    <row r="17" spans="1:8" ht="19.5" customHeight="1">
      <c r="A17" s="16" t="s">
        <v>10</v>
      </c>
      <c r="B17" s="16"/>
      <c r="C17" s="16"/>
      <c r="D17" s="16"/>
      <c r="E17" s="16"/>
      <c r="F17" s="16"/>
      <c r="G17" s="16"/>
      <c r="H17" s="16"/>
    </row>
    <row r="18" spans="1:8" ht="19.5" customHeight="1">
      <c r="A18" s="16" t="s">
        <v>6</v>
      </c>
      <c r="B18" s="16"/>
      <c r="C18" s="16"/>
      <c r="D18" s="16"/>
      <c r="E18" s="16"/>
      <c r="F18" s="16"/>
      <c r="G18" s="16"/>
      <c r="H18" s="16"/>
    </row>
    <row r="19" spans="1:8" ht="19.5" customHeight="1" thickBot="1">
      <c r="A19" s="9"/>
      <c r="B19" s="10"/>
      <c r="C19" s="11"/>
      <c r="D19" s="11"/>
      <c r="E19" s="10"/>
      <c r="F19" s="10"/>
      <c r="G19" s="10"/>
      <c r="H19" s="1"/>
    </row>
    <row r="20" spans="1:8" s="17" customFormat="1" ht="29.25" customHeight="1">
      <c r="A20" s="222" t="s">
        <v>11</v>
      </c>
      <c r="B20" s="216" t="s">
        <v>0</v>
      </c>
      <c r="C20" s="224" t="s">
        <v>12</v>
      </c>
      <c r="D20" s="226" t="s">
        <v>13</v>
      </c>
      <c r="E20" s="228" t="s">
        <v>5</v>
      </c>
      <c r="F20" s="216" t="s">
        <v>14</v>
      </c>
      <c r="G20" s="216" t="s">
        <v>15</v>
      </c>
      <c r="H20" s="218" t="s">
        <v>16</v>
      </c>
    </row>
    <row r="21" spans="1:8" s="17" customFormat="1" ht="29.25" customHeight="1" thickBot="1">
      <c r="A21" s="223"/>
      <c r="B21" s="217"/>
      <c r="C21" s="225"/>
      <c r="D21" s="227"/>
      <c r="E21" s="229"/>
      <c r="F21" s="217"/>
      <c r="G21" s="217"/>
      <c r="H21" s="219"/>
    </row>
    <row r="22" spans="1:8" ht="51" customHeight="1">
      <c r="A22" s="18">
        <v>1</v>
      </c>
      <c r="B22" s="4"/>
      <c r="C22" s="198"/>
      <c r="D22" s="199"/>
      <c r="E22" s="192"/>
      <c r="F22" s="195"/>
      <c r="G22" s="29"/>
      <c r="H22" s="30"/>
    </row>
    <row r="23" spans="1:8" ht="51" customHeight="1">
      <c r="A23" s="19">
        <v>2</v>
      </c>
      <c r="B23" s="2"/>
      <c r="C23" s="200"/>
      <c r="D23" s="199"/>
      <c r="E23" s="193"/>
      <c r="F23" s="196"/>
      <c r="G23" s="31"/>
      <c r="H23" s="32"/>
    </row>
    <row r="24" spans="1:8" ht="51" customHeight="1">
      <c r="A24" s="19">
        <v>3</v>
      </c>
      <c r="B24" s="2"/>
      <c r="C24" s="200"/>
      <c r="D24" s="199"/>
      <c r="E24" s="193"/>
      <c r="F24" s="196"/>
      <c r="G24" s="31"/>
      <c r="H24" s="32"/>
    </row>
    <row r="25" spans="1:8" ht="51" customHeight="1">
      <c r="A25" s="19">
        <v>4</v>
      </c>
      <c r="B25" s="2"/>
      <c r="C25" s="200"/>
      <c r="D25" s="199"/>
      <c r="E25" s="193"/>
      <c r="F25" s="196"/>
      <c r="G25" s="31"/>
      <c r="H25" s="32"/>
    </row>
    <row r="26" spans="1:8" ht="51" customHeight="1">
      <c r="A26" s="19">
        <v>5</v>
      </c>
      <c r="B26" s="2"/>
      <c r="C26" s="200"/>
      <c r="D26" s="199"/>
      <c r="E26" s="193"/>
      <c r="F26" s="196"/>
      <c r="G26" s="31"/>
      <c r="H26" s="32"/>
    </row>
    <row r="27" spans="1:8" ht="51" customHeight="1">
      <c r="A27" s="19">
        <v>6</v>
      </c>
      <c r="B27" s="2"/>
      <c r="C27" s="200"/>
      <c r="D27" s="199"/>
      <c r="E27" s="193"/>
      <c r="F27" s="196"/>
      <c r="G27" s="31"/>
      <c r="H27" s="32"/>
    </row>
    <row r="28" spans="1:8" ht="51" customHeight="1">
      <c r="A28" s="19">
        <v>7</v>
      </c>
      <c r="B28" s="2"/>
      <c r="C28" s="200"/>
      <c r="D28" s="199"/>
      <c r="E28" s="193"/>
      <c r="F28" s="196"/>
      <c r="G28" s="31"/>
      <c r="H28" s="32"/>
    </row>
    <row r="29" spans="1:8" ht="51" customHeight="1">
      <c r="A29" s="19">
        <v>8</v>
      </c>
      <c r="B29" s="2"/>
      <c r="C29" s="201"/>
      <c r="D29" s="199"/>
      <c r="E29" s="194"/>
      <c r="F29" s="197"/>
      <c r="G29" s="33"/>
      <c r="H29" s="34"/>
    </row>
    <row r="30" spans="1:8" ht="51" customHeight="1">
      <c r="A30" s="19">
        <v>9</v>
      </c>
      <c r="B30" s="2"/>
      <c r="C30" s="201"/>
      <c r="D30" s="199"/>
      <c r="E30" s="194"/>
      <c r="F30" s="197"/>
      <c r="G30" s="33"/>
      <c r="H30" s="34"/>
    </row>
    <row r="31" spans="1:8" ht="51" customHeight="1" thickBot="1">
      <c r="A31" s="19">
        <v>10</v>
      </c>
      <c r="B31" s="5"/>
      <c r="C31" s="201"/>
      <c r="D31" s="199"/>
      <c r="E31" s="194"/>
      <c r="F31" s="197"/>
      <c r="G31" s="33"/>
      <c r="H31" s="34"/>
    </row>
    <row r="32" spans="1:8" s="20" customFormat="1" ht="30" customHeight="1" thickBot="1">
      <c r="A32" s="220" t="s">
        <v>1</v>
      </c>
      <c r="B32" s="221"/>
      <c r="C32" s="202">
        <f>SUM(C22:C31)</f>
        <v>0</v>
      </c>
      <c r="D32" s="203">
        <f>SUM(D22:D31)</f>
        <v>0</v>
      </c>
      <c r="E32" s="35"/>
      <c r="F32" s="36"/>
      <c r="G32" s="37"/>
      <c r="H32" s="38"/>
    </row>
    <row r="33" spans="1:8">
      <c r="A33" s="21"/>
      <c r="B33" s="22"/>
      <c r="C33" s="23"/>
      <c r="D33" s="24"/>
      <c r="E33" s="22"/>
      <c r="F33" s="22"/>
      <c r="G33" s="22"/>
      <c r="H33" s="22"/>
    </row>
    <row r="34" spans="1:8">
      <c r="A34" s="21"/>
      <c r="B34" s="22"/>
      <c r="C34" s="24"/>
      <c r="D34" s="24"/>
      <c r="E34" s="22"/>
      <c r="F34" s="22"/>
      <c r="G34" s="22"/>
      <c r="H34" s="22"/>
    </row>
    <row r="35" spans="1:8">
      <c r="A35" s="21"/>
      <c r="B35" s="22"/>
      <c r="C35" s="24"/>
      <c r="D35" s="24"/>
      <c r="E35" s="22"/>
      <c r="F35" s="22"/>
      <c r="G35" s="22"/>
      <c r="H35" s="22"/>
    </row>
    <row r="36" spans="1:8">
      <c r="A36" s="21"/>
      <c r="B36" s="22"/>
      <c r="C36" s="24"/>
      <c r="D36" s="24"/>
      <c r="E36" s="22"/>
      <c r="F36" s="22"/>
      <c r="G36" s="22"/>
      <c r="H36" s="22"/>
    </row>
    <row r="37" spans="1:8">
      <c r="A37" s="21"/>
      <c r="B37" s="22"/>
      <c r="C37" s="24"/>
      <c r="D37" s="24"/>
      <c r="E37" s="22"/>
      <c r="F37" s="22"/>
      <c r="G37" s="22"/>
      <c r="H37" s="22"/>
    </row>
    <row r="38" spans="1:8">
      <c r="A38" s="21"/>
      <c r="B38" s="22"/>
      <c r="C38" s="24"/>
      <c r="D38" s="24"/>
      <c r="E38" s="22"/>
      <c r="F38" s="22"/>
      <c r="G38" s="22"/>
      <c r="H38" s="22"/>
    </row>
    <row r="39" spans="1:8">
      <c r="A39" s="21"/>
      <c r="B39" s="22"/>
      <c r="C39" s="24"/>
      <c r="D39" s="24"/>
      <c r="E39" s="22"/>
      <c r="F39" s="22"/>
      <c r="G39" s="22"/>
      <c r="H39" s="22"/>
    </row>
    <row r="40" spans="1:8">
      <c r="A40" s="21"/>
      <c r="B40" s="22"/>
      <c r="C40" s="24"/>
      <c r="D40" s="24"/>
      <c r="E40" s="22"/>
      <c r="F40" s="22"/>
      <c r="G40" s="22"/>
      <c r="H40" s="22"/>
    </row>
    <row r="41" spans="1:8">
      <c r="A41" s="21"/>
      <c r="B41" s="22"/>
      <c r="C41" s="24"/>
      <c r="D41" s="24"/>
      <c r="E41" s="22"/>
      <c r="F41" s="22"/>
      <c r="G41" s="22"/>
      <c r="H41" s="22"/>
    </row>
    <row r="42" spans="1:8">
      <c r="A42" s="21"/>
      <c r="B42" s="22"/>
      <c r="C42" s="24"/>
      <c r="D42" s="24"/>
      <c r="E42" s="22"/>
      <c r="F42" s="22"/>
      <c r="G42" s="22"/>
      <c r="H42" s="22"/>
    </row>
    <row r="43" spans="1:8">
      <c r="A43" s="21"/>
      <c r="B43" s="22"/>
      <c r="C43" s="24"/>
      <c r="D43" s="24"/>
      <c r="E43" s="22"/>
      <c r="F43" s="22"/>
      <c r="G43" s="22"/>
      <c r="H43" s="22"/>
    </row>
    <row r="44" spans="1:8">
      <c r="A44" s="21"/>
      <c r="B44" s="22"/>
      <c r="C44" s="24"/>
      <c r="D44" s="24"/>
      <c r="E44" s="22"/>
      <c r="F44" s="22"/>
      <c r="G44" s="22"/>
      <c r="H44" s="22"/>
    </row>
    <row r="45" spans="1:8">
      <c r="A45" s="21"/>
      <c r="B45" s="22"/>
      <c r="C45" s="24"/>
      <c r="D45" s="24"/>
      <c r="E45" s="22"/>
      <c r="F45" s="22"/>
      <c r="G45" s="22"/>
      <c r="H45" s="22"/>
    </row>
    <row r="46" spans="1:8">
      <c r="A46" s="21"/>
      <c r="B46" s="22"/>
      <c r="C46" s="24"/>
      <c r="D46" s="24"/>
      <c r="E46" s="22"/>
      <c r="F46" s="22"/>
      <c r="G46" s="22"/>
      <c r="H46" s="22"/>
    </row>
    <row r="47" spans="1:8">
      <c r="A47" s="21"/>
      <c r="B47" s="22"/>
      <c r="C47" s="24"/>
      <c r="D47" s="24"/>
      <c r="E47" s="22"/>
      <c r="F47" s="22"/>
      <c r="G47" s="22"/>
      <c r="H47" s="22"/>
    </row>
    <row r="48" spans="1:8">
      <c r="A48" s="21"/>
      <c r="B48" s="22"/>
      <c r="C48" s="24"/>
      <c r="D48" s="24"/>
      <c r="E48" s="22"/>
      <c r="F48" s="22"/>
      <c r="G48" s="22"/>
      <c r="H48" s="22"/>
    </row>
    <row r="49" spans="1:8">
      <c r="A49" s="21"/>
      <c r="B49" s="22"/>
      <c r="C49" s="24"/>
      <c r="D49" s="24"/>
      <c r="E49" s="22"/>
      <c r="F49" s="22"/>
      <c r="G49" s="22"/>
      <c r="H49" s="22"/>
    </row>
    <row r="50" spans="1:8">
      <c r="A50" s="21"/>
      <c r="B50" s="22"/>
      <c r="C50" s="24"/>
      <c r="D50" s="24"/>
      <c r="E50" s="22"/>
      <c r="F50" s="22"/>
      <c r="G50" s="22"/>
      <c r="H50" s="22"/>
    </row>
    <row r="51" spans="1:8">
      <c r="A51" s="21"/>
      <c r="B51" s="22"/>
      <c r="C51" s="24"/>
      <c r="D51" s="24"/>
      <c r="E51" s="22"/>
      <c r="F51" s="22"/>
      <c r="G51" s="22"/>
      <c r="H51" s="22"/>
    </row>
    <row r="52" spans="1:8">
      <c r="A52" s="21"/>
      <c r="B52" s="22"/>
      <c r="C52" s="24"/>
      <c r="D52" s="24"/>
      <c r="E52" s="22"/>
      <c r="F52" s="22"/>
      <c r="G52" s="22"/>
      <c r="H52" s="22"/>
    </row>
    <row r="53" spans="1:8">
      <c r="A53" s="21"/>
      <c r="B53" s="22"/>
      <c r="C53" s="24"/>
      <c r="D53" s="24"/>
      <c r="E53" s="22"/>
      <c r="F53" s="22"/>
      <c r="G53" s="22"/>
      <c r="H53" s="22"/>
    </row>
    <row r="54" spans="1:8">
      <c r="A54" s="21"/>
      <c r="B54" s="22"/>
      <c r="C54" s="24"/>
      <c r="D54" s="24"/>
      <c r="E54" s="22"/>
      <c r="F54" s="22"/>
      <c r="G54" s="22"/>
      <c r="H54" s="22"/>
    </row>
    <row r="55" spans="1:8">
      <c r="A55" s="21"/>
      <c r="B55" s="22"/>
      <c r="C55" s="24"/>
      <c r="D55" s="24"/>
      <c r="E55" s="22"/>
      <c r="F55" s="22"/>
      <c r="G55" s="22"/>
      <c r="H55" s="22"/>
    </row>
    <row r="56" spans="1:8">
      <c r="A56" s="21"/>
      <c r="B56" s="22"/>
      <c r="C56" s="24"/>
      <c r="D56" s="24"/>
      <c r="E56" s="22"/>
      <c r="F56" s="22"/>
      <c r="G56" s="22"/>
      <c r="H56" s="22"/>
    </row>
    <row r="57" spans="1:8">
      <c r="A57" s="21"/>
      <c r="B57" s="22"/>
      <c r="C57" s="24"/>
      <c r="D57" s="24"/>
      <c r="E57" s="22"/>
      <c r="F57" s="22"/>
      <c r="G57" s="22"/>
      <c r="H57" s="22"/>
    </row>
    <row r="58" spans="1:8">
      <c r="A58" s="21"/>
      <c r="B58" s="22"/>
      <c r="C58" s="24"/>
      <c r="D58" s="24"/>
      <c r="E58" s="22"/>
      <c r="F58" s="22"/>
      <c r="G58" s="22"/>
      <c r="H58" s="22"/>
    </row>
    <row r="59" spans="1:8">
      <c r="A59" s="21"/>
      <c r="B59" s="22"/>
      <c r="C59" s="24"/>
      <c r="D59" s="24"/>
      <c r="E59" s="22"/>
      <c r="F59" s="22"/>
      <c r="G59" s="22"/>
      <c r="H59" s="22"/>
    </row>
    <row r="60" spans="1:8">
      <c r="A60" s="21"/>
      <c r="B60" s="22"/>
      <c r="C60" s="24"/>
      <c r="D60" s="24"/>
      <c r="E60" s="22"/>
      <c r="F60" s="22"/>
      <c r="G60" s="22"/>
      <c r="H60" s="22"/>
    </row>
    <row r="61" spans="1:8">
      <c r="A61" s="21"/>
      <c r="B61" s="22"/>
      <c r="C61" s="24"/>
      <c r="D61" s="24"/>
      <c r="E61" s="22"/>
      <c r="F61" s="22"/>
      <c r="G61" s="22"/>
      <c r="H61" s="22"/>
    </row>
    <row r="62" spans="1:8">
      <c r="A62" s="21"/>
      <c r="B62" s="22"/>
      <c r="C62" s="24"/>
      <c r="D62" s="24"/>
      <c r="E62" s="22"/>
      <c r="F62" s="22"/>
      <c r="G62" s="22"/>
      <c r="H62" s="22"/>
    </row>
    <row r="63" spans="1:8">
      <c r="A63" s="21"/>
      <c r="B63" s="22"/>
      <c r="C63" s="24"/>
      <c r="D63" s="24"/>
      <c r="E63" s="22"/>
      <c r="F63" s="22"/>
      <c r="G63" s="22"/>
      <c r="H63" s="22"/>
    </row>
    <row r="64" spans="1:8">
      <c r="A64" s="21"/>
      <c r="B64" s="22"/>
      <c r="C64" s="24"/>
      <c r="D64" s="24"/>
      <c r="E64" s="22"/>
      <c r="F64" s="22"/>
      <c r="G64" s="22"/>
      <c r="H64" s="22"/>
    </row>
    <row r="65" spans="1:8">
      <c r="A65" s="21"/>
      <c r="B65" s="22"/>
      <c r="C65" s="24"/>
      <c r="D65" s="24"/>
      <c r="E65" s="22"/>
      <c r="F65" s="22"/>
      <c r="G65" s="22"/>
      <c r="H65" s="22"/>
    </row>
    <row r="66" spans="1:8">
      <c r="A66" s="21"/>
      <c r="B66" s="22"/>
      <c r="C66" s="24"/>
      <c r="D66" s="24"/>
      <c r="E66" s="22"/>
      <c r="F66" s="22"/>
      <c r="G66" s="22"/>
      <c r="H66" s="22"/>
    </row>
    <row r="67" spans="1:8">
      <c r="A67" s="21"/>
      <c r="B67" s="22"/>
      <c r="C67" s="24"/>
      <c r="D67" s="24"/>
      <c r="E67" s="22"/>
      <c r="F67" s="22"/>
      <c r="G67" s="22"/>
      <c r="H67" s="22"/>
    </row>
    <row r="68" spans="1:8">
      <c r="A68" s="21"/>
      <c r="B68" s="22"/>
      <c r="C68" s="24"/>
      <c r="D68" s="24"/>
      <c r="E68" s="22"/>
      <c r="F68" s="22"/>
      <c r="G68" s="22"/>
      <c r="H68" s="22"/>
    </row>
    <row r="69" spans="1:8">
      <c r="A69" s="21"/>
      <c r="B69" s="22"/>
      <c r="C69" s="24"/>
      <c r="D69" s="24"/>
      <c r="E69" s="22"/>
      <c r="F69" s="22"/>
      <c r="G69" s="22"/>
      <c r="H69" s="22"/>
    </row>
    <row r="70" spans="1:8">
      <c r="A70" s="21"/>
      <c r="B70" s="22"/>
      <c r="C70" s="24"/>
      <c r="D70" s="24"/>
      <c r="E70" s="22"/>
      <c r="F70" s="22"/>
      <c r="G70" s="22"/>
      <c r="H70" s="22"/>
    </row>
    <row r="71" spans="1:8">
      <c r="A71" s="21"/>
      <c r="B71" s="22"/>
      <c r="C71" s="24"/>
      <c r="D71" s="24"/>
      <c r="E71" s="22"/>
      <c r="F71" s="22"/>
      <c r="G71" s="22"/>
      <c r="H71" s="22"/>
    </row>
    <row r="72" spans="1:8">
      <c r="A72" s="21"/>
      <c r="B72" s="22"/>
      <c r="C72" s="24"/>
      <c r="D72" s="24"/>
      <c r="E72" s="22"/>
      <c r="F72" s="22"/>
      <c r="G72" s="22"/>
      <c r="H72" s="22"/>
    </row>
    <row r="73" spans="1:8">
      <c r="A73" s="21"/>
      <c r="B73" s="22"/>
      <c r="C73" s="24"/>
      <c r="D73" s="24"/>
      <c r="E73" s="22"/>
      <c r="F73" s="22"/>
      <c r="G73" s="22"/>
      <c r="H73" s="22"/>
    </row>
    <row r="74" spans="1:8">
      <c r="A74" s="21"/>
      <c r="B74" s="22"/>
      <c r="C74" s="24"/>
      <c r="D74" s="24"/>
      <c r="E74" s="22"/>
      <c r="F74" s="22"/>
      <c r="G74" s="22"/>
      <c r="H74" s="22"/>
    </row>
    <row r="75" spans="1:8">
      <c r="A75" s="21"/>
      <c r="B75" s="22"/>
      <c r="C75" s="24"/>
      <c r="D75" s="24"/>
      <c r="E75" s="22"/>
      <c r="F75" s="22"/>
      <c r="G75" s="22"/>
      <c r="H75" s="22"/>
    </row>
    <row r="76" spans="1:8">
      <c r="A76" s="21"/>
      <c r="B76" s="22"/>
      <c r="C76" s="24"/>
      <c r="D76" s="24"/>
      <c r="E76" s="22"/>
      <c r="F76" s="22"/>
      <c r="G76" s="22"/>
      <c r="H76" s="22"/>
    </row>
    <row r="77" spans="1:8">
      <c r="A77" s="21"/>
      <c r="B77" s="22"/>
      <c r="C77" s="24"/>
      <c r="D77" s="24"/>
      <c r="E77" s="22"/>
      <c r="F77" s="22"/>
      <c r="G77" s="22"/>
      <c r="H77" s="22"/>
    </row>
    <row r="78" spans="1:8">
      <c r="A78" s="21"/>
      <c r="B78" s="22"/>
      <c r="C78" s="24"/>
      <c r="D78" s="24"/>
      <c r="E78" s="22"/>
      <c r="F78" s="22"/>
      <c r="G78" s="22"/>
      <c r="H78" s="22"/>
    </row>
    <row r="79" spans="1:8">
      <c r="A79" s="21"/>
      <c r="B79" s="22"/>
      <c r="C79" s="24"/>
      <c r="D79" s="24"/>
      <c r="E79" s="22"/>
      <c r="F79" s="22"/>
      <c r="G79" s="22"/>
      <c r="H79" s="22"/>
    </row>
    <row r="80" spans="1:8">
      <c r="A80" s="21"/>
      <c r="B80" s="22"/>
      <c r="C80" s="24"/>
      <c r="D80" s="24"/>
      <c r="E80" s="22"/>
      <c r="F80" s="22"/>
      <c r="G80" s="22"/>
      <c r="H80" s="22"/>
    </row>
    <row r="81" spans="1:8">
      <c r="A81" s="21"/>
      <c r="B81" s="22"/>
      <c r="C81" s="24"/>
      <c r="D81" s="24"/>
      <c r="E81" s="22"/>
      <c r="F81" s="22"/>
      <c r="G81" s="22"/>
      <c r="H81" s="22"/>
    </row>
    <row r="82" spans="1:8">
      <c r="A82" s="21"/>
      <c r="B82" s="22"/>
      <c r="C82" s="24"/>
      <c r="D82" s="24"/>
      <c r="E82" s="22"/>
      <c r="F82" s="22"/>
      <c r="G82" s="22"/>
      <c r="H82" s="22"/>
    </row>
    <row r="83" spans="1:8">
      <c r="A83" s="21"/>
      <c r="B83" s="22"/>
      <c r="C83" s="24"/>
      <c r="D83" s="24"/>
      <c r="E83" s="22"/>
      <c r="F83" s="22"/>
      <c r="G83" s="22"/>
      <c r="H83" s="22"/>
    </row>
    <row r="84" spans="1:8">
      <c r="A84" s="21"/>
      <c r="B84" s="22"/>
      <c r="C84" s="24"/>
      <c r="D84" s="24"/>
      <c r="E84" s="22"/>
      <c r="F84" s="22"/>
      <c r="G84" s="22"/>
      <c r="H84" s="22"/>
    </row>
    <row r="85" spans="1:8">
      <c r="A85" s="21"/>
      <c r="B85" s="22"/>
      <c r="C85" s="24"/>
      <c r="D85" s="24"/>
      <c r="E85" s="22"/>
      <c r="F85" s="22"/>
      <c r="G85" s="22"/>
      <c r="H85" s="22"/>
    </row>
    <row r="86" spans="1:8">
      <c r="A86" s="21"/>
      <c r="B86" s="22"/>
      <c r="C86" s="24"/>
      <c r="D86" s="24"/>
      <c r="E86" s="22"/>
      <c r="F86" s="22"/>
      <c r="G86" s="22"/>
      <c r="H86" s="22"/>
    </row>
    <row r="87" spans="1:8">
      <c r="A87" s="21"/>
      <c r="B87" s="22"/>
      <c r="C87" s="24"/>
      <c r="D87" s="24"/>
      <c r="E87" s="22"/>
      <c r="F87" s="22"/>
      <c r="G87" s="22"/>
      <c r="H87" s="22"/>
    </row>
    <row r="88" spans="1:8">
      <c r="A88" s="21"/>
      <c r="B88" s="22"/>
      <c r="C88" s="24"/>
      <c r="D88" s="24"/>
      <c r="E88" s="22"/>
      <c r="F88" s="22"/>
      <c r="G88" s="22"/>
      <c r="H88" s="22"/>
    </row>
    <row r="89" spans="1:8">
      <c r="A89" s="21"/>
      <c r="B89" s="22"/>
      <c r="C89" s="24"/>
      <c r="D89" s="24"/>
      <c r="E89" s="22"/>
      <c r="F89" s="22"/>
      <c r="G89" s="22"/>
      <c r="H89" s="22"/>
    </row>
    <row r="90" spans="1:8">
      <c r="A90" s="21"/>
      <c r="B90" s="22"/>
      <c r="C90" s="24"/>
      <c r="D90" s="24"/>
      <c r="E90" s="22"/>
      <c r="F90" s="22"/>
      <c r="G90" s="22"/>
      <c r="H90" s="22"/>
    </row>
    <row r="91" spans="1:8">
      <c r="A91" s="21"/>
      <c r="B91" s="22"/>
      <c r="C91" s="24"/>
      <c r="D91" s="24"/>
      <c r="E91" s="22"/>
      <c r="F91" s="22"/>
      <c r="G91" s="22"/>
      <c r="H91" s="22"/>
    </row>
    <row r="92" spans="1:8">
      <c r="A92" s="21"/>
      <c r="B92" s="22"/>
      <c r="C92" s="24"/>
      <c r="D92" s="24"/>
      <c r="E92" s="22"/>
      <c r="F92" s="22"/>
      <c r="G92" s="22"/>
      <c r="H92" s="22"/>
    </row>
    <row r="93" spans="1:8">
      <c r="A93" s="21"/>
      <c r="B93" s="22"/>
      <c r="C93" s="24"/>
      <c r="D93" s="24"/>
      <c r="E93" s="22"/>
      <c r="F93" s="22"/>
      <c r="G93" s="22"/>
      <c r="H93" s="22"/>
    </row>
    <row r="94" spans="1:8">
      <c r="A94" s="21"/>
      <c r="B94" s="22"/>
      <c r="C94" s="24"/>
      <c r="D94" s="24"/>
      <c r="E94" s="22"/>
      <c r="F94" s="22"/>
      <c r="G94" s="22"/>
      <c r="H94" s="22"/>
    </row>
    <row r="95" spans="1:8">
      <c r="A95" s="21"/>
      <c r="B95" s="22"/>
      <c r="C95" s="24"/>
      <c r="D95" s="24"/>
      <c r="E95" s="22"/>
      <c r="F95" s="22"/>
      <c r="G95" s="22"/>
      <c r="H95" s="22"/>
    </row>
    <row r="96" spans="1:8">
      <c r="A96" s="21"/>
      <c r="B96" s="22"/>
      <c r="C96" s="24"/>
      <c r="D96" s="24"/>
      <c r="E96" s="22"/>
      <c r="F96" s="22"/>
      <c r="G96" s="22"/>
      <c r="H96" s="22"/>
    </row>
    <row r="97" spans="1:8">
      <c r="A97" s="21"/>
      <c r="B97" s="22"/>
      <c r="C97" s="24"/>
      <c r="D97" s="24"/>
      <c r="E97" s="22"/>
      <c r="F97" s="22"/>
      <c r="G97" s="22"/>
      <c r="H97" s="22"/>
    </row>
    <row r="98" spans="1:8">
      <c r="A98" s="21"/>
      <c r="B98" s="22"/>
      <c r="C98" s="24"/>
      <c r="D98" s="24"/>
      <c r="E98" s="22"/>
      <c r="F98" s="22"/>
      <c r="G98" s="22"/>
      <c r="H98" s="22"/>
    </row>
    <row r="99" spans="1:8">
      <c r="A99" s="21"/>
      <c r="B99" s="22"/>
      <c r="C99" s="24"/>
      <c r="D99" s="24"/>
      <c r="E99" s="22"/>
      <c r="F99" s="22"/>
      <c r="G99" s="22"/>
      <c r="H99" s="22"/>
    </row>
    <row r="100" spans="1:8">
      <c r="A100" s="21"/>
      <c r="B100" s="22"/>
      <c r="C100" s="24"/>
      <c r="D100" s="24"/>
      <c r="E100" s="22"/>
      <c r="F100" s="22"/>
      <c r="G100" s="22"/>
      <c r="H100" s="22"/>
    </row>
    <row r="101" spans="1:8">
      <c r="A101" s="21"/>
      <c r="B101" s="22"/>
      <c r="C101" s="24"/>
      <c r="D101" s="24"/>
      <c r="E101" s="22"/>
      <c r="F101" s="22"/>
      <c r="G101" s="22"/>
      <c r="H101" s="22"/>
    </row>
    <row r="102" spans="1:8">
      <c r="A102" s="21"/>
      <c r="B102" s="22"/>
      <c r="C102" s="24"/>
      <c r="D102" s="24"/>
      <c r="E102" s="22"/>
      <c r="F102" s="22"/>
      <c r="G102" s="22"/>
      <c r="H102" s="22"/>
    </row>
    <row r="103" spans="1:8">
      <c r="A103" s="21"/>
      <c r="B103" s="22"/>
      <c r="C103" s="24"/>
      <c r="D103" s="24"/>
      <c r="E103" s="22"/>
      <c r="F103" s="22"/>
      <c r="G103" s="22"/>
      <c r="H103" s="22"/>
    </row>
    <row r="104" spans="1:8">
      <c r="A104" s="21"/>
      <c r="B104" s="22"/>
      <c r="C104" s="24"/>
      <c r="D104" s="24"/>
      <c r="E104" s="22"/>
      <c r="F104" s="22"/>
      <c r="G104" s="22"/>
      <c r="H104" s="22"/>
    </row>
    <row r="105" spans="1:8">
      <c r="A105" s="21"/>
      <c r="B105" s="22"/>
      <c r="C105" s="24"/>
      <c r="D105" s="24"/>
      <c r="E105" s="22"/>
      <c r="F105" s="22"/>
      <c r="G105" s="22"/>
      <c r="H105" s="22"/>
    </row>
    <row r="106" spans="1:8">
      <c r="A106" s="21"/>
      <c r="B106" s="22"/>
      <c r="C106" s="24"/>
      <c r="D106" s="24"/>
      <c r="E106" s="22"/>
      <c r="F106" s="22"/>
      <c r="G106" s="22"/>
      <c r="H106" s="22"/>
    </row>
    <row r="107" spans="1:8">
      <c r="A107" s="21"/>
      <c r="B107" s="22"/>
      <c r="C107" s="24"/>
      <c r="D107" s="24"/>
      <c r="E107" s="22"/>
      <c r="F107" s="22"/>
      <c r="G107" s="22"/>
      <c r="H107" s="22"/>
    </row>
    <row r="108" spans="1:8">
      <c r="A108" s="21"/>
      <c r="B108" s="22"/>
      <c r="C108" s="24"/>
      <c r="D108" s="24"/>
      <c r="E108" s="22"/>
      <c r="F108" s="22"/>
      <c r="G108" s="22"/>
      <c r="H108" s="22"/>
    </row>
    <row r="109" spans="1:8">
      <c r="A109" s="21"/>
      <c r="B109" s="22"/>
      <c r="C109" s="24"/>
      <c r="D109" s="24"/>
      <c r="E109" s="22"/>
      <c r="F109" s="22"/>
      <c r="G109" s="22"/>
      <c r="H109" s="22"/>
    </row>
    <row r="110" spans="1:8">
      <c r="A110" s="21"/>
      <c r="B110" s="22"/>
      <c r="C110" s="24"/>
      <c r="D110" s="24"/>
      <c r="E110" s="22"/>
      <c r="F110" s="22"/>
      <c r="G110" s="22"/>
      <c r="H110" s="22"/>
    </row>
    <row r="111" spans="1:8">
      <c r="A111" s="21"/>
      <c r="B111" s="22"/>
      <c r="C111" s="24"/>
      <c r="D111" s="24"/>
      <c r="E111" s="22"/>
      <c r="F111" s="22"/>
      <c r="G111" s="22"/>
      <c r="H111" s="22"/>
    </row>
    <row r="112" spans="1:8">
      <c r="A112" s="21"/>
      <c r="B112" s="22"/>
      <c r="C112" s="24"/>
      <c r="D112" s="24"/>
      <c r="E112" s="22"/>
      <c r="F112" s="22"/>
      <c r="G112" s="22"/>
      <c r="H112" s="22"/>
    </row>
    <row r="113" spans="1:8">
      <c r="A113" s="21"/>
      <c r="B113" s="22"/>
      <c r="C113" s="24"/>
      <c r="D113" s="24"/>
      <c r="E113" s="22"/>
      <c r="F113" s="22"/>
      <c r="G113" s="22"/>
      <c r="H113" s="22"/>
    </row>
    <row r="114" spans="1:8">
      <c r="A114" s="21"/>
      <c r="B114" s="22"/>
      <c r="C114" s="24"/>
      <c r="D114" s="24"/>
      <c r="E114" s="22"/>
      <c r="F114" s="22"/>
      <c r="G114" s="22"/>
      <c r="H114" s="22"/>
    </row>
    <row r="115" spans="1:8">
      <c r="A115" s="21"/>
      <c r="B115" s="22"/>
      <c r="C115" s="24"/>
      <c r="D115" s="24"/>
      <c r="E115" s="22"/>
      <c r="F115" s="22"/>
      <c r="G115" s="22"/>
      <c r="H115" s="22"/>
    </row>
    <row r="116" spans="1:8">
      <c r="A116" s="21"/>
      <c r="B116" s="22"/>
      <c r="C116" s="24"/>
      <c r="D116" s="24"/>
      <c r="E116" s="22"/>
      <c r="F116" s="22"/>
      <c r="G116" s="22"/>
      <c r="H116" s="22"/>
    </row>
    <row r="117" spans="1:8">
      <c r="A117" s="21"/>
      <c r="B117" s="22"/>
      <c r="C117" s="24"/>
      <c r="D117" s="24"/>
      <c r="E117" s="22"/>
      <c r="F117" s="22"/>
      <c r="G117" s="22"/>
      <c r="H117" s="22"/>
    </row>
    <row r="118" spans="1:8">
      <c r="A118" s="21"/>
      <c r="B118" s="22"/>
      <c r="C118" s="24"/>
      <c r="D118" s="24"/>
      <c r="E118" s="22"/>
      <c r="F118" s="22"/>
      <c r="G118" s="22"/>
      <c r="H118" s="22"/>
    </row>
    <row r="119" spans="1:8">
      <c r="A119" s="21"/>
      <c r="B119" s="22"/>
      <c r="C119" s="24"/>
      <c r="D119" s="24"/>
      <c r="E119" s="22"/>
      <c r="F119" s="22"/>
      <c r="G119" s="22"/>
      <c r="H119" s="22"/>
    </row>
    <row r="120" spans="1:8">
      <c r="A120" s="21"/>
      <c r="B120" s="22"/>
      <c r="C120" s="24"/>
      <c r="D120" s="24"/>
      <c r="E120" s="22"/>
      <c r="F120" s="22"/>
      <c r="G120" s="22"/>
      <c r="H120" s="22"/>
    </row>
    <row r="121" spans="1:8">
      <c r="A121" s="21"/>
      <c r="B121" s="22"/>
      <c r="C121" s="24"/>
      <c r="D121" s="24"/>
      <c r="E121" s="22"/>
      <c r="F121" s="22"/>
      <c r="G121" s="22"/>
      <c r="H121" s="22"/>
    </row>
    <row r="122" spans="1:8">
      <c r="A122" s="21"/>
      <c r="B122" s="22"/>
      <c r="C122" s="24"/>
      <c r="D122" s="24"/>
      <c r="E122" s="22"/>
      <c r="F122" s="22"/>
      <c r="G122" s="22"/>
      <c r="H122" s="22"/>
    </row>
    <row r="123" spans="1:8">
      <c r="A123" s="21"/>
      <c r="B123" s="22"/>
      <c r="C123" s="24"/>
      <c r="D123" s="24"/>
      <c r="E123" s="22"/>
      <c r="F123" s="22"/>
      <c r="G123" s="22"/>
      <c r="H123" s="22"/>
    </row>
    <row r="124" spans="1:8">
      <c r="A124" s="21"/>
      <c r="B124" s="22"/>
      <c r="C124" s="24"/>
      <c r="D124" s="24"/>
      <c r="E124" s="22"/>
      <c r="F124" s="22"/>
      <c r="G124" s="22"/>
      <c r="H124" s="22"/>
    </row>
    <row r="125" spans="1:8">
      <c r="A125" s="21"/>
      <c r="B125" s="22"/>
      <c r="C125" s="24"/>
      <c r="D125" s="24"/>
      <c r="E125" s="22"/>
      <c r="F125" s="22"/>
      <c r="G125" s="22"/>
      <c r="H125" s="22"/>
    </row>
    <row r="126" spans="1:8">
      <c r="A126" s="21"/>
      <c r="B126" s="22"/>
      <c r="C126" s="24"/>
      <c r="D126" s="24"/>
      <c r="E126" s="22"/>
      <c r="F126" s="22"/>
      <c r="G126" s="22"/>
      <c r="H126" s="22"/>
    </row>
    <row r="127" spans="1:8">
      <c r="A127" s="21"/>
      <c r="B127" s="22"/>
      <c r="C127" s="24"/>
      <c r="D127" s="24"/>
      <c r="E127" s="22"/>
      <c r="F127" s="22"/>
      <c r="G127" s="22"/>
      <c r="H127" s="22"/>
    </row>
    <row r="128" spans="1:8">
      <c r="A128" s="21"/>
      <c r="B128" s="22"/>
      <c r="C128" s="24"/>
      <c r="D128" s="24"/>
      <c r="E128" s="22"/>
      <c r="F128" s="22"/>
      <c r="G128" s="22"/>
      <c r="H128" s="22"/>
    </row>
    <row r="129" spans="1:8">
      <c r="A129" s="21"/>
      <c r="B129" s="22"/>
      <c r="C129" s="24"/>
      <c r="D129" s="24"/>
      <c r="E129" s="22"/>
      <c r="F129" s="22"/>
      <c r="G129" s="22"/>
      <c r="H129" s="22"/>
    </row>
    <row r="130" spans="1:8">
      <c r="A130" s="21"/>
      <c r="B130" s="22"/>
      <c r="C130" s="24"/>
      <c r="D130" s="24"/>
      <c r="E130" s="22"/>
      <c r="F130" s="22"/>
      <c r="G130" s="22"/>
      <c r="H130" s="22"/>
    </row>
    <row r="131" spans="1:8">
      <c r="A131" s="21"/>
      <c r="B131" s="22"/>
      <c r="C131" s="24"/>
      <c r="D131" s="24"/>
      <c r="E131" s="22"/>
      <c r="F131" s="22"/>
      <c r="G131" s="22"/>
      <c r="H131" s="22"/>
    </row>
    <row r="132" spans="1:8">
      <c r="A132" s="21"/>
      <c r="B132" s="22"/>
      <c r="C132" s="24"/>
      <c r="D132" s="24"/>
      <c r="E132" s="22"/>
      <c r="F132" s="22"/>
      <c r="G132" s="22"/>
      <c r="H132" s="22"/>
    </row>
    <row r="133" spans="1:8">
      <c r="A133" s="21"/>
      <c r="B133" s="22"/>
      <c r="C133" s="24"/>
      <c r="D133" s="24"/>
      <c r="E133" s="22"/>
      <c r="F133" s="22"/>
      <c r="G133" s="22"/>
      <c r="H133" s="22"/>
    </row>
    <row r="134" spans="1:8">
      <c r="A134" s="21"/>
      <c r="B134" s="22"/>
      <c r="C134" s="24"/>
      <c r="D134" s="24"/>
      <c r="E134" s="22"/>
      <c r="F134" s="22"/>
      <c r="G134" s="22"/>
      <c r="H134" s="22"/>
    </row>
    <row r="135" spans="1:8">
      <c r="A135" s="21"/>
      <c r="B135" s="22"/>
      <c r="C135" s="24"/>
      <c r="D135" s="24"/>
      <c r="E135" s="22"/>
      <c r="F135" s="22"/>
      <c r="G135" s="22"/>
      <c r="H135" s="22"/>
    </row>
    <row r="136" spans="1:8">
      <c r="A136" s="21"/>
      <c r="B136" s="22"/>
      <c r="C136" s="24"/>
      <c r="D136" s="24"/>
      <c r="E136" s="22"/>
      <c r="F136" s="22"/>
      <c r="G136" s="22"/>
      <c r="H136" s="22"/>
    </row>
    <row r="137" spans="1:8">
      <c r="A137" s="21"/>
      <c r="B137" s="22"/>
      <c r="C137" s="24"/>
      <c r="D137" s="24"/>
      <c r="E137" s="22"/>
      <c r="F137" s="22"/>
      <c r="G137" s="22"/>
      <c r="H137" s="22"/>
    </row>
    <row r="138" spans="1:8">
      <c r="A138" s="21"/>
      <c r="B138" s="22"/>
      <c r="C138" s="24"/>
      <c r="D138" s="24"/>
      <c r="E138" s="22"/>
      <c r="F138" s="22"/>
      <c r="G138" s="22"/>
      <c r="H138" s="22"/>
    </row>
    <row r="139" spans="1:8">
      <c r="A139" s="21"/>
      <c r="B139" s="22"/>
      <c r="C139" s="24"/>
      <c r="D139" s="24"/>
      <c r="E139" s="22"/>
      <c r="F139" s="22"/>
      <c r="G139" s="22"/>
      <c r="H139" s="22"/>
    </row>
    <row r="140" spans="1:8">
      <c r="A140" s="21"/>
      <c r="B140" s="22"/>
      <c r="C140" s="24"/>
      <c r="D140" s="24"/>
      <c r="E140" s="22"/>
      <c r="F140" s="22"/>
      <c r="G140" s="22"/>
      <c r="H140" s="22"/>
    </row>
    <row r="141" spans="1:8">
      <c r="A141" s="21"/>
      <c r="B141" s="22"/>
      <c r="C141" s="24"/>
      <c r="D141" s="24"/>
      <c r="E141" s="22"/>
      <c r="F141" s="22"/>
      <c r="G141" s="22"/>
      <c r="H141" s="22"/>
    </row>
    <row r="142" spans="1:8">
      <c r="A142" s="21"/>
      <c r="B142" s="22"/>
      <c r="C142" s="24"/>
      <c r="D142" s="24"/>
      <c r="E142" s="22"/>
      <c r="F142" s="22"/>
      <c r="G142" s="22"/>
      <c r="H142" s="22"/>
    </row>
    <row r="143" spans="1:8">
      <c r="A143" s="21"/>
      <c r="B143" s="22"/>
      <c r="C143" s="24"/>
      <c r="D143" s="24"/>
      <c r="E143" s="22"/>
      <c r="F143" s="22"/>
      <c r="G143" s="22"/>
      <c r="H143" s="22"/>
    </row>
    <row r="144" spans="1:8">
      <c r="A144" s="21"/>
      <c r="B144" s="22"/>
      <c r="C144" s="24"/>
      <c r="D144" s="24"/>
      <c r="E144" s="22"/>
      <c r="F144" s="22"/>
      <c r="G144" s="22"/>
      <c r="H144" s="22"/>
    </row>
    <row r="145" spans="1:8">
      <c r="A145" s="21"/>
      <c r="B145" s="22"/>
      <c r="C145" s="24"/>
      <c r="D145" s="24"/>
      <c r="E145" s="22"/>
      <c r="F145" s="22"/>
      <c r="G145" s="22"/>
      <c r="H145" s="22"/>
    </row>
    <row r="146" spans="1:8">
      <c r="A146" s="21"/>
      <c r="B146" s="22"/>
      <c r="C146" s="24"/>
      <c r="D146" s="24"/>
      <c r="E146" s="22"/>
      <c r="F146" s="22"/>
      <c r="G146" s="22"/>
      <c r="H146" s="22"/>
    </row>
    <row r="147" spans="1:8">
      <c r="A147" s="21"/>
      <c r="B147" s="22"/>
      <c r="C147" s="24"/>
      <c r="D147" s="24"/>
      <c r="E147" s="22"/>
      <c r="F147" s="22"/>
      <c r="G147" s="22"/>
      <c r="H147" s="22"/>
    </row>
    <row r="148" spans="1:8">
      <c r="A148" s="21"/>
      <c r="B148" s="22"/>
      <c r="C148" s="24"/>
      <c r="D148" s="24"/>
      <c r="E148" s="22"/>
      <c r="F148" s="22"/>
      <c r="G148" s="22"/>
      <c r="H148" s="22"/>
    </row>
    <row r="149" spans="1:8">
      <c r="A149" s="21"/>
      <c r="B149" s="22"/>
      <c r="C149" s="24"/>
      <c r="D149" s="24"/>
      <c r="E149" s="22"/>
      <c r="F149" s="22"/>
      <c r="G149" s="22"/>
      <c r="H149" s="22"/>
    </row>
    <row r="150" spans="1:8">
      <c r="A150" s="21"/>
      <c r="B150" s="22"/>
      <c r="C150" s="24"/>
      <c r="D150" s="24"/>
      <c r="E150" s="22"/>
      <c r="F150" s="22"/>
      <c r="G150" s="22"/>
      <c r="H150" s="22"/>
    </row>
    <row r="151" spans="1:8">
      <c r="A151" s="21"/>
      <c r="B151" s="22"/>
      <c r="C151" s="24"/>
      <c r="D151" s="24"/>
      <c r="E151" s="22"/>
      <c r="F151" s="22"/>
      <c r="G151" s="22"/>
      <c r="H151" s="22"/>
    </row>
    <row r="152" spans="1:8">
      <c r="A152" s="21"/>
      <c r="B152" s="22"/>
      <c r="C152" s="24"/>
      <c r="D152" s="24"/>
      <c r="E152" s="22"/>
      <c r="F152" s="22"/>
      <c r="G152" s="22"/>
      <c r="H152" s="22"/>
    </row>
    <row r="153" spans="1:8">
      <c r="A153" s="21"/>
      <c r="B153" s="22"/>
      <c r="C153" s="24"/>
      <c r="D153" s="24"/>
      <c r="E153" s="22"/>
      <c r="F153" s="22"/>
      <c r="G153" s="22"/>
      <c r="H153" s="22"/>
    </row>
    <row r="154" spans="1:8">
      <c r="A154" s="21"/>
      <c r="B154" s="22"/>
      <c r="C154" s="24"/>
      <c r="D154" s="24"/>
      <c r="E154" s="22"/>
      <c r="F154" s="22"/>
      <c r="G154" s="22"/>
      <c r="H154" s="22"/>
    </row>
    <row r="155" spans="1:8">
      <c r="A155" s="21"/>
      <c r="B155" s="22"/>
      <c r="C155" s="24"/>
      <c r="D155" s="24"/>
      <c r="E155" s="22"/>
      <c r="F155" s="22"/>
      <c r="G155" s="22"/>
      <c r="H155" s="22"/>
    </row>
    <row r="156" spans="1:8">
      <c r="A156" s="21"/>
      <c r="B156" s="22"/>
      <c r="C156" s="24"/>
      <c r="D156" s="24"/>
      <c r="E156" s="22"/>
      <c r="F156" s="22"/>
      <c r="G156" s="22"/>
      <c r="H156" s="22"/>
    </row>
    <row r="157" spans="1:8">
      <c r="A157" s="21"/>
      <c r="B157" s="22"/>
      <c r="C157" s="24"/>
      <c r="D157" s="24"/>
      <c r="E157" s="22"/>
      <c r="F157" s="22"/>
      <c r="G157" s="22"/>
      <c r="H157" s="22"/>
    </row>
    <row r="158" spans="1:8">
      <c r="A158" s="21"/>
      <c r="B158" s="22"/>
      <c r="C158" s="24"/>
      <c r="D158" s="24"/>
      <c r="E158" s="22"/>
      <c r="F158" s="22"/>
      <c r="G158" s="22"/>
      <c r="H158" s="22"/>
    </row>
    <row r="159" spans="1:8">
      <c r="A159" s="21"/>
      <c r="B159" s="22"/>
      <c r="C159" s="24"/>
      <c r="D159" s="24"/>
      <c r="E159" s="22"/>
      <c r="F159" s="22"/>
      <c r="G159" s="22"/>
      <c r="H159" s="22"/>
    </row>
    <row r="160" spans="1:8">
      <c r="A160" s="21"/>
      <c r="B160" s="22"/>
      <c r="C160" s="24"/>
      <c r="D160" s="24"/>
      <c r="E160" s="22"/>
      <c r="F160" s="22"/>
      <c r="G160" s="22"/>
      <c r="H160" s="22"/>
    </row>
    <row r="161" spans="1:8">
      <c r="A161" s="21"/>
      <c r="B161" s="22"/>
      <c r="C161" s="24"/>
      <c r="D161" s="24"/>
      <c r="E161" s="22"/>
      <c r="F161" s="22"/>
      <c r="G161" s="22"/>
      <c r="H161" s="22"/>
    </row>
    <row r="162" spans="1:8">
      <c r="A162" s="21"/>
      <c r="B162" s="22"/>
      <c r="C162" s="24"/>
      <c r="D162" s="24"/>
      <c r="E162" s="22"/>
      <c r="F162" s="22"/>
      <c r="G162" s="22"/>
      <c r="H162" s="22"/>
    </row>
    <row r="163" spans="1:8">
      <c r="A163" s="21"/>
      <c r="B163" s="22"/>
      <c r="C163" s="24"/>
      <c r="D163" s="24"/>
      <c r="E163" s="22"/>
      <c r="F163" s="22"/>
      <c r="G163" s="22"/>
      <c r="H163" s="22"/>
    </row>
    <row r="164" spans="1:8">
      <c r="A164" s="21"/>
      <c r="B164" s="22"/>
      <c r="C164" s="24"/>
      <c r="D164" s="24"/>
      <c r="E164" s="22"/>
      <c r="F164" s="22"/>
      <c r="G164" s="22"/>
      <c r="H164" s="22"/>
    </row>
    <row r="165" spans="1:8">
      <c r="A165" s="21"/>
      <c r="B165" s="22"/>
      <c r="C165" s="24"/>
      <c r="D165" s="24"/>
      <c r="E165" s="22"/>
      <c r="F165" s="22"/>
      <c r="G165" s="22"/>
      <c r="H165" s="22"/>
    </row>
    <row r="166" spans="1:8">
      <c r="A166" s="21"/>
      <c r="B166" s="22"/>
      <c r="C166" s="24"/>
      <c r="D166" s="24"/>
      <c r="E166" s="22"/>
      <c r="F166" s="22"/>
      <c r="G166" s="22"/>
      <c r="H166" s="22"/>
    </row>
    <row r="167" spans="1:8">
      <c r="A167" s="21"/>
      <c r="B167" s="22"/>
      <c r="C167" s="24"/>
      <c r="D167" s="24"/>
      <c r="E167" s="22"/>
      <c r="F167" s="22"/>
      <c r="G167" s="22"/>
      <c r="H167" s="22"/>
    </row>
    <row r="168" spans="1:8">
      <c r="A168" s="21"/>
      <c r="B168" s="22"/>
      <c r="C168" s="24"/>
      <c r="D168" s="24"/>
      <c r="E168" s="22"/>
      <c r="F168" s="22"/>
      <c r="G168" s="22"/>
      <c r="H168" s="22"/>
    </row>
    <row r="169" spans="1:8">
      <c r="A169" s="21"/>
      <c r="B169" s="22"/>
      <c r="C169" s="24"/>
      <c r="D169" s="24"/>
      <c r="E169" s="22"/>
      <c r="F169" s="22"/>
      <c r="G169" s="22"/>
      <c r="H169" s="22"/>
    </row>
    <row r="170" spans="1:8">
      <c r="A170" s="21"/>
      <c r="B170" s="22"/>
      <c r="C170" s="24"/>
      <c r="D170" s="24"/>
      <c r="E170" s="22"/>
      <c r="F170" s="22"/>
      <c r="G170" s="22"/>
      <c r="H170" s="22"/>
    </row>
    <row r="171" spans="1:8">
      <c r="A171" s="21"/>
      <c r="B171" s="22"/>
      <c r="C171" s="24"/>
      <c r="D171" s="24"/>
      <c r="E171" s="22"/>
      <c r="F171" s="22"/>
      <c r="G171" s="22"/>
      <c r="H171" s="22"/>
    </row>
    <row r="172" spans="1:8">
      <c r="A172" s="21"/>
      <c r="B172" s="22"/>
      <c r="C172" s="24"/>
      <c r="D172" s="24"/>
      <c r="E172" s="22"/>
      <c r="F172" s="22"/>
      <c r="G172" s="22"/>
      <c r="H172" s="22"/>
    </row>
    <row r="173" spans="1:8">
      <c r="A173" s="21"/>
      <c r="B173" s="22"/>
      <c r="C173" s="24"/>
      <c r="D173" s="24"/>
      <c r="E173" s="22"/>
      <c r="F173" s="22"/>
      <c r="G173" s="22"/>
      <c r="H173" s="22"/>
    </row>
    <row r="174" spans="1:8">
      <c r="A174" s="21"/>
      <c r="B174" s="22"/>
      <c r="C174" s="24"/>
      <c r="D174" s="24"/>
      <c r="E174" s="22"/>
      <c r="F174" s="22"/>
      <c r="G174" s="22"/>
      <c r="H174" s="22"/>
    </row>
    <row r="175" spans="1:8">
      <c r="A175" s="21"/>
      <c r="B175" s="22"/>
      <c r="C175" s="24"/>
      <c r="D175" s="24"/>
      <c r="E175" s="22"/>
      <c r="F175" s="22"/>
      <c r="G175" s="22"/>
      <c r="H175" s="22"/>
    </row>
    <row r="176" spans="1:8">
      <c r="A176" s="21"/>
      <c r="B176" s="22"/>
      <c r="C176" s="24"/>
      <c r="D176" s="24"/>
      <c r="E176" s="22"/>
      <c r="F176" s="22"/>
      <c r="G176" s="22"/>
      <c r="H176" s="22"/>
    </row>
    <row r="177" spans="1:8">
      <c r="A177" s="21"/>
      <c r="B177" s="22"/>
      <c r="C177" s="24"/>
      <c r="D177" s="24"/>
      <c r="E177" s="22"/>
      <c r="F177" s="22"/>
      <c r="G177" s="22"/>
      <c r="H177" s="22"/>
    </row>
    <row r="178" spans="1:8">
      <c r="A178" s="21"/>
      <c r="B178" s="22"/>
      <c r="C178" s="24"/>
      <c r="D178" s="24"/>
      <c r="E178" s="22"/>
      <c r="F178" s="22"/>
      <c r="G178" s="22"/>
      <c r="H178" s="22"/>
    </row>
    <row r="179" spans="1:8">
      <c r="A179" s="21"/>
      <c r="B179" s="22"/>
      <c r="C179" s="24"/>
      <c r="D179" s="24"/>
      <c r="E179" s="22"/>
      <c r="F179" s="22"/>
      <c r="G179" s="22"/>
      <c r="H179" s="22"/>
    </row>
    <row r="180" spans="1:8">
      <c r="A180" s="21"/>
      <c r="B180" s="22"/>
      <c r="C180" s="24"/>
      <c r="D180" s="24"/>
      <c r="E180" s="22"/>
      <c r="F180" s="22"/>
      <c r="G180" s="22"/>
      <c r="H180" s="22"/>
    </row>
    <row r="181" spans="1:8">
      <c r="A181" s="21"/>
      <c r="B181" s="22"/>
      <c r="C181" s="24"/>
      <c r="D181" s="24"/>
      <c r="E181" s="22"/>
      <c r="F181" s="22"/>
      <c r="G181" s="22"/>
      <c r="H181" s="22"/>
    </row>
    <row r="182" spans="1:8">
      <c r="A182" s="21"/>
      <c r="B182" s="22"/>
      <c r="C182" s="24"/>
      <c r="D182" s="24"/>
      <c r="E182" s="22"/>
      <c r="F182" s="22"/>
      <c r="G182" s="22"/>
      <c r="H182" s="22"/>
    </row>
    <row r="183" spans="1:8">
      <c r="A183" s="21"/>
      <c r="B183" s="22"/>
      <c r="C183" s="24"/>
      <c r="D183" s="24"/>
      <c r="E183" s="22"/>
      <c r="F183" s="22"/>
      <c r="G183" s="22"/>
      <c r="H183" s="22"/>
    </row>
    <row r="184" spans="1:8">
      <c r="A184" s="21"/>
      <c r="B184" s="22"/>
      <c r="C184" s="24"/>
      <c r="D184" s="24"/>
      <c r="E184" s="22"/>
      <c r="F184" s="22"/>
      <c r="G184" s="22"/>
      <c r="H184" s="22"/>
    </row>
    <row r="185" spans="1:8">
      <c r="A185" s="21"/>
      <c r="B185" s="22"/>
      <c r="C185" s="24"/>
      <c r="D185" s="24"/>
      <c r="E185" s="22"/>
      <c r="F185" s="22"/>
      <c r="G185" s="22"/>
      <c r="H185" s="22"/>
    </row>
    <row r="186" spans="1:8">
      <c r="A186" s="21"/>
      <c r="B186" s="22"/>
      <c r="C186" s="24"/>
      <c r="D186" s="24"/>
      <c r="E186" s="22"/>
      <c r="F186" s="22"/>
      <c r="G186" s="22"/>
      <c r="H186" s="22"/>
    </row>
    <row r="187" spans="1:8">
      <c r="A187" s="21"/>
      <c r="B187" s="22"/>
      <c r="C187" s="24"/>
      <c r="D187" s="24"/>
      <c r="E187" s="22"/>
      <c r="F187" s="22"/>
      <c r="G187" s="22"/>
      <c r="H187" s="22"/>
    </row>
    <row r="188" spans="1:8">
      <c r="A188" s="21"/>
      <c r="B188" s="22"/>
      <c r="C188" s="24"/>
      <c r="D188" s="24"/>
      <c r="E188" s="22"/>
      <c r="F188" s="22"/>
      <c r="G188" s="22"/>
      <c r="H188" s="22"/>
    </row>
    <row r="189" spans="1:8">
      <c r="A189" s="21"/>
      <c r="B189" s="22"/>
      <c r="C189" s="24"/>
      <c r="D189" s="24"/>
      <c r="E189" s="22"/>
      <c r="F189" s="22"/>
      <c r="G189" s="22"/>
      <c r="H189" s="22"/>
    </row>
    <row r="190" spans="1:8">
      <c r="A190" s="21"/>
      <c r="B190" s="22"/>
      <c r="C190" s="24"/>
      <c r="D190" s="24"/>
      <c r="E190" s="22"/>
      <c r="F190" s="22"/>
      <c r="G190" s="22"/>
      <c r="H190" s="22"/>
    </row>
    <row r="191" spans="1:8">
      <c r="A191" s="21"/>
      <c r="B191" s="22"/>
      <c r="C191" s="24"/>
      <c r="D191" s="24"/>
      <c r="E191" s="22"/>
      <c r="F191" s="22"/>
      <c r="G191" s="22"/>
      <c r="H191" s="22"/>
    </row>
    <row r="192" spans="1:8">
      <c r="A192" s="21"/>
      <c r="B192" s="22"/>
      <c r="C192" s="24"/>
      <c r="D192" s="24"/>
      <c r="E192" s="22"/>
      <c r="F192" s="22"/>
      <c r="G192" s="22"/>
      <c r="H192" s="22"/>
    </row>
    <row r="193" spans="1:8">
      <c r="A193" s="21"/>
      <c r="B193" s="22"/>
      <c r="C193" s="24"/>
      <c r="D193" s="24"/>
      <c r="E193" s="22"/>
      <c r="F193" s="22"/>
      <c r="G193" s="22"/>
      <c r="H193" s="22"/>
    </row>
    <row r="194" spans="1:8">
      <c r="A194" s="21"/>
      <c r="B194" s="22"/>
      <c r="C194" s="24"/>
      <c r="D194" s="24"/>
      <c r="E194" s="22"/>
      <c r="F194" s="22"/>
      <c r="G194" s="22"/>
      <c r="H194" s="22"/>
    </row>
    <row r="195" spans="1:8">
      <c r="A195" s="21"/>
      <c r="B195" s="22"/>
      <c r="C195" s="24"/>
      <c r="D195" s="24"/>
      <c r="E195" s="22"/>
      <c r="F195" s="22"/>
      <c r="G195" s="22"/>
      <c r="H195" s="22"/>
    </row>
    <row r="196" spans="1:8">
      <c r="A196" s="21"/>
      <c r="B196" s="22"/>
      <c r="C196" s="24"/>
      <c r="D196" s="24"/>
      <c r="E196" s="22"/>
      <c r="F196" s="22"/>
      <c r="G196" s="22"/>
      <c r="H196" s="22"/>
    </row>
    <row r="197" spans="1:8">
      <c r="A197" s="21"/>
      <c r="B197" s="22"/>
      <c r="C197" s="24"/>
      <c r="D197" s="24"/>
      <c r="E197" s="22"/>
      <c r="F197" s="22"/>
      <c r="G197" s="22"/>
      <c r="H197" s="22"/>
    </row>
    <row r="198" spans="1:8">
      <c r="A198" s="21"/>
      <c r="B198" s="22"/>
      <c r="C198" s="24"/>
      <c r="D198" s="24"/>
      <c r="E198" s="22"/>
      <c r="F198" s="22"/>
      <c r="G198" s="22"/>
      <c r="H198" s="22"/>
    </row>
    <row r="199" spans="1:8">
      <c r="A199" s="21"/>
      <c r="B199" s="22"/>
      <c r="C199" s="24"/>
      <c r="D199" s="24"/>
      <c r="E199" s="22"/>
      <c r="F199" s="22"/>
      <c r="G199" s="22"/>
      <c r="H199" s="22"/>
    </row>
    <row r="200" spans="1:8">
      <c r="A200" s="21"/>
      <c r="B200" s="22"/>
      <c r="C200" s="24"/>
      <c r="D200" s="24"/>
      <c r="E200" s="22"/>
      <c r="F200" s="22"/>
      <c r="G200" s="22"/>
      <c r="H200" s="22"/>
    </row>
    <row r="201" spans="1:8">
      <c r="A201" s="21"/>
      <c r="B201" s="22"/>
      <c r="C201" s="24"/>
      <c r="D201" s="24"/>
      <c r="E201" s="22"/>
      <c r="F201" s="22"/>
      <c r="G201" s="22"/>
      <c r="H201" s="22"/>
    </row>
    <row r="202" spans="1:8">
      <c r="A202" s="21"/>
      <c r="B202" s="22"/>
      <c r="C202" s="24"/>
      <c r="D202" s="24"/>
      <c r="E202" s="22"/>
      <c r="F202" s="22"/>
      <c r="G202" s="22"/>
      <c r="H202" s="22"/>
    </row>
    <row r="203" spans="1:8">
      <c r="A203" s="21"/>
      <c r="B203" s="22"/>
      <c r="C203" s="24"/>
      <c r="D203" s="24"/>
      <c r="E203" s="22"/>
      <c r="F203" s="22"/>
      <c r="G203" s="22"/>
      <c r="H203" s="22"/>
    </row>
    <row r="204" spans="1:8">
      <c r="A204" s="21"/>
      <c r="B204" s="22"/>
      <c r="C204" s="24"/>
      <c r="D204" s="24"/>
      <c r="E204" s="22"/>
      <c r="F204" s="22"/>
      <c r="G204" s="22"/>
      <c r="H204" s="22"/>
    </row>
    <row r="205" spans="1:8">
      <c r="A205" s="21"/>
      <c r="B205" s="22"/>
      <c r="C205" s="24"/>
      <c r="D205" s="24"/>
      <c r="E205" s="22"/>
      <c r="F205" s="22"/>
      <c r="G205" s="22"/>
      <c r="H205" s="22"/>
    </row>
    <row r="206" spans="1:8">
      <c r="A206" s="21"/>
      <c r="B206" s="22"/>
      <c r="C206" s="24"/>
      <c r="D206" s="24"/>
      <c r="E206" s="22"/>
      <c r="F206" s="22"/>
      <c r="G206" s="22"/>
      <c r="H206" s="22"/>
    </row>
    <row r="207" spans="1:8">
      <c r="A207" s="21"/>
      <c r="B207" s="22"/>
      <c r="C207" s="24"/>
      <c r="D207" s="24"/>
      <c r="E207" s="22"/>
      <c r="F207" s="22"/>
      <c r="G207" s="22"/>
      <c r="H207" s="22"/>
    </row>
    <row r="208" spans="1:8">
      <c r="A208" s="21"/>
      <c r="B208" s="22"/>
      <c r="C208" s="24"/>
      <c r="D208" s="24"/>
      <c r="E208" s="22"/>
      <c r="F208" s="22"/>
      <c r="G208" s="22"/>
      <c r="H208" s="22"/>
    </row>
    <row r="209" spans="1:8">
      <c r="A209" s="21"/>
      <c r="B209" s="22"/>
      <c r="C209" s="24"/>
      <c r="D209" s="24"/>
      <c r="E209" s="22"/>
      <c r="F209" s="22"/>
      <c r="G209" s="22"/>
      <c r="H209" s="22"/>
    </row>
    <row r="210" spans="1:8">
      <c r="A210" s="21"/>
      <c r="B210" s="22"/>
      <c r="C210" s="24"/>
      <c r="D210" s="24"/>
      <c r="E210" s="22"/>
      <c r="F210" s="22"/>
      <c r="G210" s="22"/>
      <c r="H210" s="22"/>
    </row>
    <row r="211" spans="1:8">
      <c r="A211" s="21"/>
      <c r="B211" s="22"/>
      <c r="C211" s="24"/>
      <c r="D211" s="24"/>
      <c r="E211" s="22"/>
      <c r="F211" s="22"/>
      <c r="G211" s="22"/>
      <c r="H211" s="22"/>
    </row>
    <row r="212" spans="1:8">
      <c r="A212" s="21"/>
      <c r="B212" s="22"/>
      <c r="C212" s="24"/>
      <c r="D212" s="24"/>
      <c r="E212" s="22"/>
      <c r="F212" s="22"/>
      <c r="G212" s="22"/>
      <c r="H212" s="22"/>
    </row>
    <row r="213" spans="1:8">
      <c r="A213" s="21"/>
      <c r="B213" s="22"/>
      <c r="C213" s="24"/>
      <c r="D213" s="24"/>
      <c r="E213" s="22"/>
      <c r="F213" s="22"/>
      <c r="G213" s="22"/>
      <c r="H213" s="22"/>
    </row>
    <row r="214" spans="1:8">
      <c r="A214" s="21"/>
      <c r="B214" s="22"/>
      <c r="C214" s="24"/>
      <c r="D214" s="24"/>
      <c r="E214" s="22"/>
      <c r="F214" s="22"/>
      <c r="G214" s="22"/>
      <c r="H214" s="22"/>
    </row>
    <row r="215" spans="1:8">
      <c r="A215" s="21"/>
      <c r="B215" s="22"/>
      <c r="C215" s="24"/>
      <c r="D215" s="24"/>
      <c r="E215" s="22"/>
      <c r="F215" s="22"/>
      <c r="G215" s="22"/>
      <c r="H215" s="22"/>
    </row>
    <row r="216" spans="1:8">
      <c r="A216" s="21"/>
      <c r="B216" s="22"/>
      <c r="C216" s="24"/>
      <c r="D216" s="24"/>
      <c r="E216" s="22"/>
      <c r="F216" s="22"/>
      <c r="G216" s="22"/>
      <c r="H216" s="22"/>
    </row>
    <row r="217" spans="1:8">
      <c r="A217" s="21"/>
      <c r="B217" s="22"/>
      <c r="C217" s="24"/>
      <c r="D217" s="24"/>
      <c r="E217" s="22"/>
      <c r="F217" s="22"/>
      <c r="G217" s="22"/>
      <c r="H217" s="22"/>
    </row>
    <row r="218" spans="1:8">
      <c r="A218" s="21"/>
      <c r="B218" s="22"/>
      <c r="C218" s="24"/>
      <c r="D218" s="24"/>
      <c r="E218" s="22"/>
      <c r="F218" s="22"/>
      <c r="G218" s="22"/>
      <c r="H218" s="22"/>
    </row>
    <row r="219" spans="1:8">
      <c r="A219" s="21"/>
      <c r="B219" s="22"/>
      <c r="C219" s="24"/>
      <c r="D219" s="24"/>
      <c r="E219" s="22"/>
      <c r="F219" s="22"/>
      <c r="G219" s="22"/>
      <c r="H219" s="22"/>
    </row>
    <row r="220" spans="1:8">
      <c r="A220" s="21"/>
      <c r="B220" s="22"/>
      <c r="C220" s="24"/>
      <c r="D220" s="24"/>
      <c r="E220" s="22"/>
      <c r="F220" s="22"/>
      <c r="G220" s="22"/>
      <c r="H220" s="22"/>
    </row>
    <row r="221" spans="1:8">
      <c r="A221" s="21"/>
      <c r="B221" s="22"/>
      <c r="C221" s="24"/>
      <c r="D221" s="24"/>
      <c r="E221" s="22"/>
      <c r="F221" s="22"/>
      <c r="G221" s="22"/>
      <c r="H221" s="22"/>
    </row>
    <row r="222" spans="1:8">
      <c r="A222" s="21"/>
      <c r="B222" s="22"/>
      <c r="C222" s="24"/>
      <c r="D222" s="24"/>
      <c r="E222" s="22"/>
      <c r="F222" s="22"/>
      <c r="G222" s="22"/>
      <c r="H222" s="22"/>
    </row>
    <row r="223" spans="1:8">
      <c r="A223" s="21"/>
      <c r="B223" s="22"/>
      <c r="C223" s="24"/>
      <c r="D223" s="24"/>
      <c r="E223" s="22"/>
      <c r="F223" s="22"/>
      <c r="G223" s="22"/>
      <c r="H223" s="22"/>
    </row>
    <row r="224" spans="1:8">
      <c r="A224" s="21"/>
      <c r="B224" s="22"/>
      <c r="C224" s="24"/>
      <c r="D224" s="24"/>
      <c r="E224" s="22"/>
      <c r="F224" s="22"/>
      <c r="G224" s="22"/>
      <c r="H224" s="22"/>
    </row>
    <row r="225" spans="1:8">
      <c r="A225" s="21"/>
      <c r="B225" s="22"/>
      <c r="C225" s="24"/>
      <c r="D225" s="24"/>
      <c r="E225" s="22"/>
      <c r="F225" s="22"/>
      <c r="G225" s="22"/>
      <c r="H225" s="22"/>
    </row>
    <row r="226" spans="1:8">
      <c r="A226" s="21"/>
      <c r="B226" s="22"/>
      <c r="C226" s="24"/>
      <c r="D226" s="24"/>
      <c r="E226" s="22"/>
      <c r="F226" s="22"/>
      <c r="G226" s="22"/>
      <c r="H226" s="22"/>
    </row>
    <row r="227" spans="1:8">
      <c r="A227" s="21"/>
      <c r="B227" s="22"/>
      <c r="C227" s="24"/>
      <c r="D227" s="24"/>
      <c r="E227" s="22"/>
      <c r="F227" s="22"/>
      <c r="G227" s="22"/>
      <c r="H227" s="22"/>
    </row>
    <row r="228" spans="1:8">
      <c r="A228" s="21"/>
      <c r="B228" s="22"/>
      <c r="C228" s="24"/>
      <c r="D228" s="24"/>
      <c r="E228" s="22"/>
      <c r="F228" s="22"/>
      <c r="G228" s="22"/>
      <c r="H228" s="22"/>
    </row>
    <row r="229" spans="1:8">
      <c r="A229" s="21"/>
      <c r="B229" s="22"/>
      <c r="C229" s="24"/>
      <c r="D229" s="24"/>
      <c r="E229" s="22"/>
      <c r="F229" s="22"/>
      <c r="G229" s="22"/>
      <c r="H229" s="22"/>
    </row>
    <row r="230" spans="1:8">
      <c r="A230" s="21"/>
      <c r="B230" s="22"/>
      <c r="C230" s="24"/>
      <c r="D230" s="24"/>
      <c r="E230" s="22"/>
      <c r="F230" s="22"/>
      <c r="G230" s="22"/>
      <c r="H230" s="22"/>
    </row>
    <row r="231" spans="1:8">
      <c r="A231" s="21"/>
      <c r="B231" s="22"/>
      <c r="C231" s="24"/>
      <c r="D231" s="24"/>
      <c r="E231" s="22"/>
      <c r="F231" s="22"/>
      <c r="G231" s="22"/>
      <c r="H231" s="22"/>
    </row>
    <row r="232" spans="1:8">
      <c r="A232" s="21"/>
      <c r="B232" s="22"/>
      <c r="C232" s="24"/>
      <c r="D232" s="24"/>
      <c r="E232" s="22"/>
      <c r="F232" s="22"/>
      <c r="G232" s="22"/>
      <c r="H232" s="22"/>
    </row>
    <row r="233" spans="1:8">
      <c r="A233" s="21"/>
      <c r="B233" s="22"/>
      <c r="C233" s="24"/>
      <c r="D233" s="24"/>
      <c r="E233" s="22"/>
      <c r="F233" s="22"/>
      <c r="G233" s="22"/>
      <c r="H233" s="22"/>
    </row>
    <row r="234" spans="1:8">
      <c r="A234" s="21"/>
      <c r="B234" s="22"/>
      <c r="C234" s="24"/>
      <c r="D234" s="24"/>
      <c r="E234" s="22"/>
      <c r="F234" s="22"/>
      <c r="G234" s="22"/>
      <c r="H234" s="22"/>
    </row>
    <row r="235" spans="1:8">
      <c r="A235" s="21"/>
      <c r="B235" s="22"/>
      <c r="C235" s="24"/>
      <c r="D235" s="24"/>
      <c r="E235" s="22"/>
      <c r="F235" s="22"/>
      <c r="G235" s="22"/>
      <c r="H235" s="22"/>
    </row>
    <row r="236" spans="1:8">
      <c r="A236" s="21"/>
      <c r="B236" s="22"/>
      <c r="C236" s="24"/>
      <c r="D236" s="24"/>
      <c r="E236" s="22"/>
      <c r="F236" s="22"/>
      <c r="G236" s="22"/>
      <c r="H236" s="22"/>
    </row>
    <row r="237" spans="1:8">
      <c r="A237" s="21"/>
      <c r="B237" s="22"/>
      <c r="C237" s="24"/>
      <c r="D237" s="24"/>
      <c r="E237" s="22"/>
      <c r="F237" s="22"/>
      <c r="G237" s="22"/>
      <c r="H237" s="22"/>
    </row>
    <row r="238" spans="1:8">
      <c r="A238" s="21"/>
      <c r="B238" s="22"/>
      <c r="C238" s="24"/>
      <c r="D238" s="24"/>
      <c r="E238" s="22"/>
      <c r="F238" s="22"/>
      <c r="G238" s="22"/>
      <c r="H238" s="22"/>
    </row>
    <row r="239" spans="1:8">
      <c r="A239" s="21"/>
      <c r="B239" s="22"/>
      <c r="C239" s="24"/>
      <c r="D239" s="24"/>
      <c r="E239" s="22"/>
      <c r="F239" s="22"/>
      <c r="G239" s="22"/>
      <c r="H239" s="22"/>
    </row>
    <row r="240" spans="1:8">
      <c r="A240" s="21"/>
      <c r="B240" s="22"/>
      <c r="C240" s="24"/>
      <c r="D240" s="24"/>
      <c r="E240" s="22"/>
      <c r="F240" s="22"/>
      <c r="G240" s="22"/>
      <c r="H240" s="22"/>
    </row>
    <row r="241" spans="1:8">
      <c r="A241" s="21"/>
      <c r="B241" s="22"/>
      <c r="C241" s="24"/>
      <c r="D241" s="24"/>
      <c r="E241" s="22"/>
      <c r="F241" s="22"/>
      <c r="G241" s="22"/>
      <c r="H241" s="22"/>
    </row>
    <row r="242" spans="1:8">
      <c r="A242" s="21"/>
      <c r="B242" s="22"/>
      <c r="C242" s="24"/>
      <c r="D242" s="24"/>
      <c r="E242" s="22"/>
      <c r="F242" s="22"/>
      <c r="G242" s="22"/>
      <c r="H242" s="22"/>
    </row>
    <row r="243" spans="1:8">
      <c r="A243" s="21"/>
      <c r="B243" s="22"/>
      <c r="C243" s="24"/>
      <c r="D243" s="24"/>
      <c r="E243" s="22"/>
      <c r="F243" s="22"/>
      <c r="G243" s="22"/>
      <c r="H243" s="22"/>
    </row>
    <row r="244" spans="1:8">
      <c r="A244" s="21"/>
      <c r="B244" s="22"/>
      <c r="C244" s="24"/>
      <c r="D244" s="24"/>
      <c r="E244" s="22"/>
      <c r="F244" s="22"/>
      <c r="G244" s="22"/>
      <c r="H244" s="22"/>
    </row>
    <row r="245" spans="1:8">
      <c r="A245" s="21"/>
      <c r="B245" s="22"/>
      <c r="C245" s="24"/>
      <c r="D245" s="24"/>
      <c r="E245" s="22"/>
      <c r="F245" s="22"/>
      <c r="G245" s="22"/>
      <c r="H245" s="22"/>
    </row>
    <row r="246" spans="1:8">
      <c r="A246" s="21"/>
      <c r="B246" s="22"/>
      <c r="C246" s="24"/>
      <c r="D246" s="24"/>
      <c r="E246" s="22"/>
      <c r="F246" s="22"/>
      <c r="G246" s="22"/>
      <c r="H246" s="22"/>
    </row>
    <row r="247" spans="1:8">
      <c r="A247" s="21"/>
      <c r="B247" s="22"/>
      <c r="C247" s="24"/>
      <c r="D247" s="24"/>
      <c r="E247" s="22"/>
      <c r="F247" s="22"/>
      <c r="G247" s="22"/>
      <c r="H247" s="22"/>
    </row>
    <row r="248" spans="1:8">
      <c r="A248" s="21"/>
      <c r="B248" s="22"/>
      <c r="C248" s="24"/>
      <c r="D248" s="24"/>
      <c r="E248" s="22"/>
      <c r="F248" s="22"/>
      <c r="G248" s="22"/>
      <c r="H248" s="22"/>
    </row>
    <row r="249" spans="1:8">
      <c r="A249" s="21"/>
      <c r="B249" s="22"/>
      <c r="C249" s="24"/>
      <c r="D249" s="24"/>
      <c r="E249" s="22"/>
      <c r="F249" s="22"/>
      <c r="G249" s="22"/>
      <c r="H249" s="22"/>
    </row>
    <row r="250" spans="1:8">
      <c r="A250" s="21"/>
      <c r="B250" s="22"/>
      <c r="C250" s="24"/>
      <c r="D250" s="24"/>
      <c r="E250" s="22"/>
      <c r="F250" s="22"/>
      <c r="G250" s="22"/>
      <c r="H250" s="22"/>
    </row>
    <row r="251" spans="1:8">
      <c r="A251" s="21"/>
      <c r="B251" s="22"/>
      <c r="C251" s="24"/>
      <c r="D251" s="24"/>
      <c r="E251" s="22"/>
      <c r="F251" s="22"/>
      <c r="G251" s="22"/>
      <c r="H251" s="22"/>
    </row>
    <row r="252" spans="1:8">
      <c r="A252" s="21"/>
      <c r="B252" s="22"/>
      <c r="C252" s="24"/>
      <c r="D252" s="24"/>
      <c r="E252" s="22"/>
      <c r="F252" s="22"/>
      <c r="G252" s="22"/>
      <c r="H252" s="22"/>
    </row>
    <row r="253" spans="1:8">
      <c r="A253" s="21"/>
      <c r="B253" s="22"/>
      <c r="C253" s="24"/>
      <c r="D253" s="24"/>
      <c r="E253" s="22"/>
      <c r="F253" s="22"/>
      <c r="G253" s="22"/>
      <c r="H253" s="22"/>
    </row>
    <row r="254" spans="1:8">
      <c r="A254" s="21"/>
      <c r="B254" s="22"/>
      <c r="C254" s="24"/>
      <c r="D254" s="24"/>
      <c r="E254" s="22"/>
      <c r="F254" s="22"/>
      <c r="G254" s="22"/>
      <c r="H254" s="22"/>
    </row>
    <row r="255" spans="1:8">
      <c r="A255" s="21"/>
      <c r="B255" s="22"/>
      <c r="C255" s="24"/>
      <c r="D255" s="24"/>
      <c r="E255" s="22"/>
      <c r="F255" s="22"/>
      <c r="G255" s="22"/>
      <c r="H255" s="22"/>
    </row>
    <row r="256" spans="1:8">
      <c r="A256" s="21"/>
      <c r="B256" s="22"/>
      <c r="C256" s="24"/>
      <c r="D256" s="24"/>
      <c r="E256" s="22"/>
      <c r="F256" s="22"/>
      <c r="G256" s="22"/>
      <c r="H256" s="22"/>
    </row>
    <row r="257" spans="1:8">
      <c r="A257" s="21"/>
      <c r="B257" s="22"/>
      <c r="C257" s="24"/>
      <c r="D257" s="24"/>
      <c r="E257" s="22"/>
      <c r="F257" s="22"/>
      <c r="G257" s="22"/>
      <c r="H257" s="22"/>
    </row>
    <row r="258" spans="1:8">
      <c r="A258" s="21"/>
      <c r="B258" s="22"/>
      <c r="C258" s="24"/>
      <c r="D258" s="24"/>
      <c r="E258" s="22"/>
      <c r="F258" s="22"/>
      <c r="G258" s="22"/>
      <c r="H258" s="22"/>
    </row>
    <row r="259" spans="1:8">
      <c r="A259" s="21"/>
      <c r="B259" s="22"/>
      <c r="C259" s="24"/>
      <c r="D259" s="24"/>
      <c r="E259" s="22"/>
      <c r="F259" s="22"/>
      <c r="G259" s="22"/>
      <c r="H259" s="22"/>
    </row>
    <row r="260" spans="1:8">
      <c r="A260" s="21"/>
      <c r="B260" s="22"/>
      <c r="C260" s="24"/>
      <c r="D260" s="24"/>
      <c r="E260" s="22"/>
      <c r="F260" s="22"/>
      <c r="G260" s="22"/>
      <c r="H260" s="22"/>
    </row>
    <row r="261" spans="1:8">
      <c r="A261" s="21"/>
      <c r="B261" s="22"/>
      <c r="C261" s="24"/>
      <c r="D261" s="24"/>
      <c r="E261" s="22"/>
      <c r="F261" s="22"/>
      <c r="G261" s="22"/>
      <c r="H261" s="22"/>
    </row>
    <row r="262" spans="1:8">
      <c r="A262" s="21"/>
      <c r="B262" s="22"/>
      <c r="C262" s="24"/>
      <c r="D262" s="24"/>
      <c r="E262" s="22"/>
      <c r="F262" s="22"/>
      <c r="G262" s="22"/>
      <c r="H262" s="22"/>
    </row>
    <row r="263" spans="1:8">
      <c r="A263" s="21"/>
      <c r="B263" s="22"/>
      <c r="C263" s="24"/>
      <c r="D263" s="24"/>
      <c r="E263" s="22"/>
      <c r="F263" s="22"/>
      <c r="G263" s="22"/>
      <c r="H263" s="22"/>
    </row>
    <row r="264" spans="1:8">
      <c r="A264" s="21"/>
      <c r="B264" s="22"/>
      <c r="C264" s="24"/>
      <c r="D264" s="24"/>
      <c r="E264" s="22"/>
      <c r="F264" s="22"/>
      <c r="G264" s="22"/>
      <c r="H264" s="22"/>
    </row>
    <row r="265" spans="1:8">
      <c r="A265" s="21"/>
      <c r="B265" s="22"/>
      <c r="C265" s="24"/>
      <c r="D265" s="24"/>
      <c r="E265" s="22"/>
      <c r="F265" s="22"/>
      <c r="G265" s="22"/>
      <c r="H265" s="22"/>
    </row>
    <row r="266" spans="1:8">
      <c r="A266" s="21"/>
      <c r="B266" s="22"/>
      <c r="C266" s="24"/>
      <c r="D266" s="24"/>
      <c r="E266" s="22"/>
      <c r="F266" s="22"/>
      <c r="G266" s="22"/>
      <c r="H266" s="22"/>
    </row>
    <row r="267" spans="1:8">
      <c r="A267" s="21"/>
      <c r="B267" s="22"/>
      <c r="C267" s="24"/>
      <c r="D267" s="24"/>
      <c r="E267" s="22"/>
      <c r="F267" s="22"/>
      <c r="G267" s="22"/>
      <c r="H267" s="22"/>
    </row>
    <row r="268" spans="1:8">
      <c r="A268" s="21"/>
      <c r="B268" s="22"/>
      <c r="C268" s="24"/>
      <c r="D268" s="24"/>
      <c r="E268" s="22"/>
      <c r="F268" s="22"/>
      <c r="G268" s="22"/>
      <c r="H268" s="22"/>
    </row>
    <row r="269" spans="1:8">
      <c r="A269" s="21"/>
      <c r="B269" s="22"/>
      <c r="C269" s="24"/>
      <c r="D269" s="24"/>
      <c r="E269" s="22"/>
      <c r="F269" s="22"/>
      <c r="G269" s="22"/>
      <c r="H269" s="22"/>
    </row>
    <row r="270" spans="1:8">
      <c r="A270" s="21"/>
      <c r="B270" s="22"/>
      <c r="C270" s="24"/>
      <c r="D270" s="24"/>
      <c r="E270" s="22"/>
      <c r="F270" s="22"/>
      <c r="G270" s="22"/>
      <c r="H270" s="22"/>
    </row>
    <row r="271" spans="1:8">
      <c r="A271" s="21"/>
      <c r="B271" s="22"/>
      <c r="C271" s="24"/>
      <c r="D271" s="24"/>
      <c r="E271" s="22"/>
      <c r="F271" s="22"/>
      <c r="G271" s="22"/>
      <c r="H271" s="22"/>
    </row>
    <row r="272" spans="1:8">
      <c r="A272" s="21"/>
      <c r="B272" s="22"/>
      <c r="C272" s="24"/>
      <c r="D272" s="24"/>
      <c r="E272" s="22"/>
      <c r="F272" s="22"/>
      <c r="G272" s="22"/>
      <c r="H272" s="22"/>
    </row>
    <row r="273" spans="1:8">
      <c r="A273" s="21"/>
      <c r="B273" s="22"/>
      <c r="C273" s="24"/>
      <c r="D273" s="24"/>
      <c r="E273" s="22"/>
      <c r="F273" s="22"/>
      <c r="G273" s="22"/>
      <c r="H273" s="22"/>
    </row>
    <row r="274" spans="1:8">
      <c r="A274" s="21"/>
      <c r="B274" s="22"/>
      <c r="C274" s="24"/>
      <c r="D274" s="24"/>
      <c r="E274" s="22"/>
      <c r="F274" s="22"/>
      <c r="G274" s="22"/>
      <c r="H274" s="22"/>
    </row>
    <row r="275" spans="1:8">
      <c r="A275" s="21"/>
      <c r="B275" s="22"/>
      <c r="C275" s="24"/>
      <c r="D275" s="24"/>
      <c r="E275" s="22"/>
      <c r="F275" s="22"/>
      <c r="G275" s="22"/>
      <c r="H275" s="22"/>
    </row>
    <row r="276" spans="1:8">
      <c r="A276" s="21"/>
      <c r="B276" s="22"/>
      <c r="C276" s="24"/>
      <c r="D276" s="24"/>
      <c r="E276" s="22"/>
      <c r="F276" s="22"/>
      <c r="G276" s="22"/>
      <c r="H276" s="22"/>
    </row>
    <row r="277" spans="1:8">
      <c r="A277" s="21"/>
      <c r="B277" s="22"/>
      <c r="C277" s="24"/>
      <c r="D277" s="24"/>
      <c r="E277" s="22"/>
      <c r="F277" s="22"/>
      <c r="G277" s="22"/>
      <c r="H277" s="22"/>
    </row>
    <row r="278" spans="1:8">
      <c r="A278" s="21"/>
      <c r="B278" s="22"/>
      <c r="C278" s="24"/>
      <c r="D278" s="24"/>
      <c r="E278" s="22"/>
      <c r="F278" s="22"/>
      <c r="G278" s="22"/>
      <c r="H278" s="22"/>
    </row>
    <row r="279" spans="1:8">
      <c r="A279" s="21"/>
      <c r="B279" s="22"/>
      <c r="C279" s="24"/>
      <c r="D279" s="24"/>
      <c r="E279" s="22"/>
      <c r="F279" s="22"/>
      <c r="G279" s="22"/>
      <c r="H279" s="22"/>
    </row>
    <row r="280" spans="1:8">
      <c r="D280" s="24"/>
    </row>
  </sheetData>
  <sheetProtection sheet="1" formatRows="0" insertRows="0" deleteRows="0" selectLockedCells="1"/>
  <mergeCells count="15">
    <mergeCell ref="F20:F21"/>
    <mergeCell ref="G20:G21"/>
    <mergeCell ref="H20:H21"/>
    <mergeCell ref="A32:B32"/>
    <mergeCell ref="A20:A21"/>
    <mergeCell ref="B20:B21"/>
    <mergeCell ref="C20:C21"/>
    <mergeCell ref="D20:D21"/>
    <mergeCell ref="E20:E21"/>
    <mergeCell ref="B1:H1"/>
    <mergeCell ref="A2:H2"/>
    <mergeCell ref="G5:H5"/>
    <mergeCell ref="G7:H7"/>
    <mergeCell ref="G11:H11"/>
    <mergeCell ref="G9:H9"/>
  </mergeCells>
  <phoneticPr fontId="13"/>
  <conditionalFormatting sqref="H3:H4 H6 H8 H10">
    <cfRule type="containsBlanks" dxfId="22"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dataValidation imeMode="halfAlpha" allowBlank="1" showInputMessage="1" showErrorMessage="1" sqref="IV22:IV31"/>
    <dataValidation type="list" allowBlank="1" showInputMessage="1" showErrorMessage="1" promptTitle="選択してください" prompt="選択してください" sqref="IU22:IU31">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dataValidation imeMode="halfAlpha" allowBlank="1" showInputMessage="1" showErrorMessage="1" prompt="課税事業者は、消費税抜きの金額を計上してください。免税事業者および簡易課税事業者は、消費税込みの金額を計上することも可能です。" sqref="D22:D31"/>
    <dataValidation allowBlank="1" showInputMessage="1" showErrorMessage="1" prompt="支出内容がわかるように具体的に内容を入力してください" sqref="H22:H31"/>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dataValidation allowBlank="1" showInputMessage="1" showErrorMessage="1" prompt="請求書等に記載の名称を正確に記入してください。（株式会社→（株）などの略称は可）" sqref="G22:G31"/>
    <dataValidation type="list" allowBlank="1" showInputMessage="1" showErrorMessage="1" sqref="H10">
      <formula1>"課税事業者,免税事業者,簡易課税事業者"</formula1>
    </dataValidation>
    <dataValidation type="list" allowBlank="1" showInputMessage="1" showErrorMessage="1" sqref="B22:B31">
      <formula1>"１．機械装置等費,２．広報費,３．ウェブサイト関連費,４．展示会等出展費,５．旅費,６．開発費,７．資料購入費,８．雑役務費,９．借料,10．設備処分費,11．委託・外注費"</formula1>
    </dataValidation>
    <dataValidation type="whole" showInputMessage="1" showErrorMessage="1" sqref="H8">
      <formula1>0</formula1>
      <formula2>2000000</formula2>
    </dataValidation>
  </dataValidations>
  <printOptions horizontalCentered="1"/>
  <pageMargins left="0.39370078740157483" right="0.23622047244094491" top="0.31496062992125984" bottom="0.51181102362204722" header="0.19685039370078741" footer="0.11811023622047245"/>
  <pageSetup paperSize="9" scale="63"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35"/>
  <sheetViews>
    <sheetView showGridLines="0" view="pageBreakPreview" zoomScale="85" zoomScaleNormal="85" zoomScaleSheetLayoutView="85" workbookViewId="0">
      <selection activeCell="F1" sqref="F1:I1"/>
    </sheetView>
  </sheetViews>
  <sheetFormatPr defaultColWidth="8.875" defaultRowHeight="13.5"/>
  <cols>
    <col min="1" max="1" width="4.25" customWidth="1"/>
    <col min="2" max="3" width="9" customWidth="1"/>
    <col min="4" max="4" width="35.75" customWidth="1"/>
    <col min="5" max="5" width="4.625" customWidth="1"/>
    <col min="6" max="7" width="8.625" style="45" customWidth="1"/>
    <col min="8" max="8" width="4.625" style="45" customWidth="1"/>
    <col min="9" max="9" width="12.625" customWidth="1"/>
    <col min="10" max="10" width="2.875" customWidth="1"/>
    <col min="11" max="11" width="17.375" customWidth="1"/>
    <col min="12" max="16" width="15.75" customWidth="1"/>
  </cols>
  <sheetData>
    <row r="1" spans="1:13" ht="16.899999999999999" customHeight="1">
      <c r="A1" s="39" t="s">
        <v>31</v>
      </c>
      <c r="B1" s="39"/>
      <c r="C1" s="39"/>
      <c r="D1" s="39"/>
      <c r="E1" s="39"/>
      <c r="F1" s="262" t="s">
        <v>323</v>
      </c>
      <c r="G1" s="262"/>
      <c r="H1" s="262"/>
      <c r="I1" s="262"/>
      <c r="K1" s="60" t="str">
        <f>IF(OR(F1="通常枠",F1="賃金引上げ枠",F1="賃金引上げ枠（赤字事業者）",F1="卒業枠",F1="後継者支援枠",F1="創業枠",F1="インボイス枠"),"○","×")</f>
        <v>×</v>
      </c>
      <c r="L1" s="58" t="s">
        <v>66</v>
      </c>
      <c r="M1" s="180" t="str">
        <f>ExpenseCategoryList!E39</f>
        <v>2/3</v>
      </c>
    </row>
    <row r="2" spans="1:13" ht="16.899999999999999" customHeight="1">
      <c r="A2" s="263" t="s">
        <v>19</v>
      </c>
      <c r="B2" s="263"/>
      <c r="C2" s="263"/>
      <c r="D2" s="263"/>
      <c r="E2" s="263"/>
      <c r="F2" s="263"/>
      <c r="G2" s="263"/>
      <c r="H2" s="263"/>
      <c r="I2" s="263"/>
    </row>
    <row r="3" spans="1:13" ht="16.899999999999999" customHeight="1">
      <c r="A3" s="178"/>
      <c r="B3" s="178"/>
      <c r="C3" s="178"/>
      <c r="D3" s="178"/>
      <c r="E3" s="264" t="s">
        <v>20</v>
      </c>
      <c r="F3" s="264"/>
      <c r="G3" s="265" t="str">
        <f>IF(経費支出管理表!H3="","",経費支出管理表!H3)</f>
        <v/>
      </c>
      <c r="H3" s="265"/>
      <c r="I3" s="265"/>
    </row>
    <row r="4" spans="1:13" ht="16.899999999999999" customHeight="1">
      <c r="A4" s="178"/>
      <c r="B4" s="178"/>
      <c r="C4" s="178"/>
      <c r="D4" s="178"/>
      <c r="E4" s="271" t="s">
        <v>55</v>
      </c>
      <c r="F4" s="271"/>
      <c r="G4" s="265" t="str">
        <f>IF(経費支出管理表!H4="","",経費支出管理表!H4)</f>
        <v/>
      </c>
      <c r="H4" s="265"/>
      <c r="I4" s="265"/>
    </row>
    <row r="5" spans="1:13" ht="16.899999999999999" customHeight="1">
      <c r="A5" s="39"/>
      <c r="B5" s="39"/>
      <c r="C5" s="39"/>
      <c r="D5" s="39"/>
      <c r="E5" s="39"/>
      <c r="F5" s="40"/>
      <c r="G5" s="39"/>
      <c r="H5" s="41"/>
      <c r="I5" s="42" t="s">
        <v>21</v>
      </c>
    </row>
    <row r="6" spans="1:13" ht="21" customHeight="1">
      <c r="A6" s="254" t="s">
        <v>22</v>
      </c>
      <c r="B6" s="255"/>
      <c r="C6" s="255"/>
      <c r="D6" s="269"/>
      <c r="E6" s="254" t="s">
        <v>23</v>
      </c>
      <c r="F6" s="255"/>
      <c r="G6" s="255"/>
      <c r="H6" s="256"/>
      <c r="I6" s="257"/>
    </row>
    <row r="7" spans="1:13" ht="21" customHeight="1">
      <c r="A7" s="258"/>
      <c r="B7" s="259"/>
      <c r="C7" s="259"/>
      <c r="D7" s="270"/>
      <c r="E7" s="258"/>
      <c r="F7" s="259"/>
      <c r="G7" s="259"/>
      <c r="H7" s="260"/>
      <c r="I7" s="261"/>
    </row>
    <row r="8" spans="1:13" ht="16.899999999999999" customHeight="1">
      <c r="A8" s="266" t="s">
        <v>24</v>
      </c>
      <c r="B8" s="267"/>
      <c r="C8" s="267"/>
      <c r="D8" s="268"/>
      <c r="E8" s="233">
        <f>SUMIF(経費支出管理表!$B$22:$B$31,"１．機械装置等費",経費支出管理表!$D$22:$D$31)</f>
        <v>0</v>
      </c>
      <c r="F8" s="234"/>
      <c r="G8" s="234"/>
      <c r="H8" s="234"/>
      <c r="I8" s="235"/>
    </row>
    <row r="9" spans="1:13" ht="16.899999999999999" customHeight="1">
      <c r="A9" s="266" t="s">
        <v>25</v>
      </c>
      <c r="B9" s="267"/>
      <c r="C9" s="267"/>
      <c r="D9" s="268"/>
      <c r="E9" s="233">
        <f>SUMIF(経費支出管理表!$B$22:$B$31,"２．広報費",経費支出管理表!$D$22:$D$31)</f>
        <v>0</v>
      </c>
      <c r="F9" s="234"/>
      <c r="G9" s="234"/>
      <c r="H9" s="234"/>
      <c r="I9" s="235"/>
    </row>
    <row r="10" spans="1:13" ht="16.899999999999999" customHeight="1">
      <c r="A10" s="248" t="s">
        <v>32</v>
      </c>
      <c r="B10" s="272"/>
      <c r="C10" s="272"/>
      <c r="D10" s="273"/>
      <c r="E10" s="233">
        <f>SUMIF(経費支出管理表!$B$22:$B$31,"３．ウェブサイト関連費",経費支出管理表!$D$22:$D$31)</f>
        <v>0</v>
      </c>
      <c r="F10" s="234"/>
      <c r="G10" s="234"/>
      <c r="H10" s="234"/>
      <c r="I10" s="235"/>
    </row>
    <row r="11" spans="1:13" ht="16.899999999999999" customHeight="1">
      <c r="A11" s="248" t="s">
        <v>33</v>
      </c>
      <c r="B11" s="249"/>
      <c r="C11" s="249"/>
      <c r="D11" s="250"/>
      <c r="E11" s="233">
        <f>SUMIF(経費支出管理表!$B$22:$B$31,"４．展示会等出展費",経費支出管理表!$D$22:$D$31)</f>
        <v>0</v>
      </c>
      <c r="F11" s="234"/>
      <c r="G11" s="234"/>
      <c r="H11" s="234"/>
      <c r="I11" s="235"/>
    </row>
    <row r="12" spans="1:13" ht="16.899999999999999" customHeight="1">
      <c r="A12" s="248" t="s">
        <v>34</v>
      </c>
      <c r="B12" s="249"/>
      <c r="C12" s="249"/>
      <c r="D12" s="250"/>
      <c r="E12" s="233">
        <f>SUMIF(経費支出管理表!$B$22:$B$31,"５．旅費",経費支出管理表!$D$22:$D$31)</f>
        <v>0</v>
      </c>
      <c r="F12" s="234"/>
      <c r="G12" s="234"/>
      <c r="H12" s="234"/>
      <c r="I12" s="235"/>
    </row>
    <row r="13" spans="1:13" ht="16.899999999999999" customHeight="1">
      <c r="A13" s="248" t="s">
        <v>35</v>
      </c>
      <c r="B13" s="249"/>
      <c r="C13" s="249"/>
      <c r="D13" s="250"/>
      <c r="E13" s="233">
        <f>SUMIF(経費支出管理表!$B$22:$B$31,"６．開発費",経費支出管理表!$D$22:$D$31)</f>
        <v>0</v>
      </c>
      <c r="F13" s="234"/>
      <c r="G13" s="234"/>
      <c r="H13" s="234"/>
      <c r="I13" s="235"/>
    </row>
    <row r="14" spans="1:13" ht="16.899999999999999" customHeight="1">
      <c r="A14" s="248" t="s">
        <v>36</v>
      </c>
      <c r="B14" s="249"/>
      <c r="C14" s="249"/>
      <c r="D14" s="250"/>
      <c r="E14" s="233">
        <f>SUMIF(経費支出管理表!$B$22:$B$31,"７．資料購入費",経費支出管理表!$D$22:$D$31)</f>
        <v>0</v>
      </c>
      <c r="F14" s="234"/>
      <c r="G14" s="234"/>
      <c r="H14" s="234"/>
      <c r="I14" s="235"/>
    </row>
    <row r="15" spans="1:13" ht="16.899999999999999" customHeight="1">
      <c r="A15" s="248" t="s">
        <v>37</v>
      </c>
      <c r="B15" s="249"/>
      <c r="C15" s="249"/>
      <c r="D15" s="250"/>
      <c r="E15" s="233">
        <f>SUMIF(経費支出管理表!$B$22:$B$31,"８．雑役務費",経費支出管理表!$D$22:$D$31)</f>
        <v>0</v>
      </c>
      <c r="F15" s="234"/>
      <c r="G15" s="234"/>
      <c r="H15" s="234"/>
      <c r="I15" s="235"/>
    </row>
    <row r="16" spans="1:13" ht="16.899999999999999" customHeight="1">
      <c r="A16" s="248" t="s">
        <v>38</v>
      </c>
      <c r="B16" s="249"/>
      <c r="C16" s="249"/>
      <c r="D16" s="250"/>
      <c r="E16" s="233">
        <f>SUMIF(経費支出管理表!$B$22:$B$31,"９．借料",経費支出管理表!$D$22:$D$31)</f>
        <v>0</v>
      </c>
      <c r="F16" s="234"/>
      <c r="G16" s="234"/>
      <c r="H16" s="234"/>
      <c r="I16" s="235"/>
    </row>
    <row r="17" spans="1:16" ht="16.899999999999999" customHeight="1">
      <c r="A17" s="248" t="s">
        <v>39</v>
      </c>
      <c r="B17" s="249"/>
      <c r="C17" s="249"/>
      <c r="D17" s="250"/>
      <c r="E17" s="233">
        <f>SUMIF(経費支出管理表!$B$22:$B$31,"10．設備処分費",経費支出管理表!$D$22:$D$31)</f>
        <v>0</v>
      </c>
      <c r="F17" s="234"/>
      <c r="G17" s="234"/>
      <c r="H17" s="234"/>
      <c r="I17" s="235"/>
    </row>
    <row r="18" spans="1:16" ht="16.899999999999999" customHeight="1" thickBot="1">
      <c r="A18" s="305" t="s">
        <v>40</v>
      </c>
      <c r="B18" s="306"/>
      <c r="C18" s="306"/>
      <c r="D18" s="307"/>
      <c r="E18" s="308">
        <f>SUMIF(経費支出管理表!$B$22:$B$31,"11．委託・外注費",経費支出管理表!$D$22:$D$31)</f>
        <v>0</v>
      </c>
      <c r="F18" s="309"/>
      <c r="G18" s="309"/>
      <c r="H18" s="309"/>
      <c r="I18" s="310"/>
    </row>
    <row r="19" spans="1:16" ht="16.899999999999999" customHeight="1" thickTop="1" thickBot="1">
      <c r="A19" s="236" t="s">
        <v>41</v>
      </c>
      <c r="B19" s="237"/>
      <c r="C19" s="237"/>
      <c r="D19" s="238"/>
      <c r="E19" s="239">
        <f>SUM(E8:I9)+SUM(E11:I18)</f>
        <v>0</v>
      </c>
      <c r="F19" s="240"/>
      <c r="G19" s="240"/>
      <c r="H19" s="240"/>
      <c r="I19" s="241"/>
    </row>
    <row r="20" spans="1:16" ht="16.899999999999999" customHeight="1" thickTop="1" thickBot="1">
      <c r="A20" s="236" t="s">
        <v>42</v>
      </c>
      <c r="B20" s="237"/>
      <c r="C20" s="237"/>
      <c r="D20" s="238"/>
      <c r="E20" s="239">
        <f>E10</f>
        <v>0</v>
      </c>
      <c r="F20" s="240"/>
      <c r="G20" s="240"/>
      <c r="H20" s="240"/>
      <c r="I20" s="241"/>
    </row>
    <row r="21" spans="1:16" ht="16.899999999999999" customHeight="1" thickTop="1" thickBot="1">
      <c r="A21" s="251" t="s">
        <v>43</v>
      </c>
      <c r="B21" s="252"/>
      <c r="C21" s="252"/>
      <c r="D21" s="253"/>
      <c r="E21" s="239">
        <f>SUM(E8:I18)</f>
        <v>0</v>
      </c>
      <c r="F21" s="314"/>
      <c r="G21" s="314"/>
      <c r="H21" s="314"/>
      <c r="I21" s="315"/>
    </row>
    <row r="22" spans="1:16" ht="16.899999999999999" customHeight="1" thickTop="1">
      <c r="A22" s="299" t="s">
        <v>44</v>
      </c>
      <c r="B22" s="311"/>
      <c r="C22" s="311"/>
      <c r="D22" s="312"/>
      <c r="E22" s="242"/>
      <c r="F22" s="243"/>
      <c r="G22" s="243"/>
      <c r="H22" s="243"/>
      <c r="I22" s="244"/>
    </row>
    <row r="23" spans="1:16" ht="16.899999999999999" customHeight="1" thickBot="1">
      <c r="A23" s="43" t="s">
        <v>26</v>
      </c>
      <c r="B23" s="26"/>
      <c r="C23" s="313" t="s">
        <v>27</v>
      </c>
      <c r="D23" s="313"/>
      <c r="E23" s="245"/>
      <c r="F23" s="246"/>
      <c r="G23" s="246"/>
      <c r="H23" s="246"/>
      <c r="I23" s="247"/>
      <c r="J23" s="44"/>
      <c r="K23" s="57" t="s">
        <v>324</v>
      </c>
      <c r="L23" s="58" t="s">
        <v>57</v>
      </c>
      <c r="M23" s="58" t="s">
        <v>58</v>
      </c>
      <c r="N23" s="59" t="s">
        <v>61</v>
      </c>
      <c r="O23" s="59"/>
      <c r="P23" s="46"/>
    </row>
    <row r="24" spans="1:16" ht="16.899999999999999" customHeight="1" thickTop="1" thickBot="1">
      <c r="A24" s="275" t="s">
        <v>341</v>
      </c>
      <c r="B24" s="276"/>
      <c r="C24" s="276"/>
      <c r="D24" s="277"/>
      <c r="E24" s="230"/>
      <c r="F24" s="231"/>
      <c r="G24" s="231"/>
      <c r="H24" s="231"/>
      <c r="I24" s="232"/>
      <c r="K24" s="60" t="str">
        <f>ExpenseCategoryList!E29</f>
        <v>×</v>
      </c>
      <c r="L24" s="61">
        <f>IF(AP18=AR18,ExpenseCategoryList!I14,"")</f>
        <v>0</v>
      </c>
      <c r="M24" s="62" t="str">
        <f>ExpenseCategoryList!J38</f>
        <v>0.00%</v>
      </c>
      <c r="N24" s="47">
        <f>ExpenseCategoryList!I29</f>
        <v>0</v>
      </c>
      <c r="O24" s="48" t="s">
        <v>59</v>
      </c>
      <c r="P24" s="47">
        <f>ExpenseCategoryList!G29</f>
        <v>0</v>
      </c>
    </row>
    <row r="25" spans="1:16" ht="16.899999999999999" customHeight="1" thickTop="1" thickBot="1">
      <c r="A25" s="275" t="s">
        <v>342</v>
      </c>
      <c r="B25" s="276"/>
      <c r="C25" s="276"/>
      <c r="D25" s="277"/>
      <c r="E25" s="281">
        <f>ExpenseCategoryList!H40</f>
        <v>0</v>
      </c>
      <c r="F25" s="282"/>
      <c r="G25" s="282"/>
      <c r="H25" s="282"/>
      <c r="I25" s="283"/>
      <c r="K25" s="50" t="str">
        <f>ExpenseCategoryList!E31</f>
        <v>〇</v>
      </c>
      <c r="L25" s="61">
        <f>IF(AP18=AR18,ExpenseCategoryList!I18,"")</f>
        <v>0</v>
      </c>
      <c r="M25" s="51" t="str">
        <f>ExpenseCategoryList!J40</f>
        <v/>
      </c>
      <c r="N25" s="52"/>
      <c r="O25" s="53"/>
      <c r="P25" s="52"/>
    </row>
    <row r="26" spans="1:16" ht="16.899999999999999" customHeight="1" thickTop="1" thickBot="1">
      <c r="A26" s="278" t="s">
        <v>45</v>
      </c>
      <c r="B26" s="279"/>
      <c r="C26" s="279"/>
      <c r="D26" s="280"/>
      <c r="E26" s="281">
        <f>SUM(E24:I25)+ExpenseCategoryList!J22</f>
        <v>0</v>
      </c>
      <c r="F26" s="282"/>
      <c r="G26" s="282"/>
      <c r="H26" s="282"/>
      <c r="I26" s="283"/>
      <c r="J26" t="str">
        <f>ExpenseCategoryList!E47</f>
        <v/>
      </c>
      <c r="K26" s="56"/>
      <c r="L26" s="61"/>
      <c r="M26" s="51"/>
      <c r="N26" s="52"/>
      <c r="O26" s="53"/>
      <c r="P26" s="52"/>
    </row>
    <row r="27" spans="1:16" ht="30" customHeight="1" thickTop="1" thickBot="1">
      <c r="A27" s="278" t="s">
        <v>46</v>
      </c>
      <c r="B27" s="279"/>
      <c r="C27" s="279"/>
      <c r="D27" s="280"/>
      <c r="E27" s="281">
        <f>経費支出管理表!H8</f>
        <v>0</v>
      </c>
      <c r="F27" s="282"/>
      <c r="G27" s="282"/>
      <c r="H27" s="282"/>
      <c r="I27" s="283"/>
      <c r="K27" s="49"/>
      <c r="L27" s="49"/>
      <c r="M27" s="49"/>
      <c r="N27" s="54"/>
      <c r="O27" s="54"/>
      <c r="P27" s="54"/>
    </row>
    <row r="28" spans="1:16" ht="16.899999999999999" customHeight="1" thickTop="1" thickBot="1">
      <c r="A28" s="278" t="s">
        <v>47</v>
      </c>
      <c r="B28" s="279"/>
      <c r="C28" s="279"/>
      <c r="D28" s="280"/>
      <c r="E28" s="281">
        <f>IF(E26&lt;=E27,E26,E27)</f>
        <v>0</v>
      </c>
      <c r="F28" s="282"/>
      <c r="G28" s="282"/>
      <c r="H28" s="282"/>
      <c r="I28" s="283"/>
      <c r="K28" s="49"/>
      <c r="L28" s="49"/>
      <c r="M28" s="49"/>
      <c r="N28" s="52"/>
      <c r="O28" s="55"/>
      <c r="P28" s="52"/>
    </row>
    <row r="29" spans="1:16" ht="16.899999999999999" customHeight="1" thickTop="1" thickBot="1">
      <c r="A29" s="289" t="s">
        <v>48</v>
      </c>
      <c r="B29" s="290"/>
      <c r="C29" s="290"/>
      <c r="D29" s="291"/>
      <c r="E29" s="292">
        <f>IF(別紙4収益納付!G20="",0,別紙4収益納付!G20)</f>
        <v>0</v>
      </c>
      <c r="F29" s="292"/>
      <c r="G29" s="292"/>
      <c r="H29" s="292"/>
      <c r="I29" s="292"/>
      <c r="K29" s="49"/>
      <c r="L29" s="49"/>
      <c r="M29" s="49"/>
      <c r="N29" s="51"/>
      <c r="O29" s="51"/>
      <c r="P29" s="51"/>
    </row>
    <row r="30" spans="1:16" ht="16.899999999999999" customHeight="1" thickTop="1" thickBot="1">
      <c r="A30" s="278" t="s">
        <v>49</v>
      </c>
      <c r="B30" s="293"/>
      <c r="C30" s="293"/>
      <c r="D30" s="294"/>
      <c r="E30" s="295">
        <f>E28-E29</f>
        <v>0</v>
      </c>
      <c r="F30" s="295"/>
      <c r="G30" s="295"/>
      <c r="H30" s="295"/>
      <c r="I30" s="295"/>
      <c r="K30" s="50" t="str">
        <f>ExpenseCategoryList!E33</f>
        <v>〇</v>
      </c>
      <c r="L30" s="61">
        <f>IF(N24=P24,ExpenseCategoryList!I22,"")</f>
        <v>0</v>
      </c>
      <c r="M30" s="58" t="s">
        <v>60</v>
      </c>
    </row>
    <row r="31" spans="1:16" ht="16.899999999999999" customHeight="1" thickTop="1">
      <c r="A31" s="299" t="s">
        <v>50</v>
      </c>
      <c r="B31" s="300"/>
      <c r="C31" s="300"/>
      <c r="D31" s="301"/>
      <c r="E31" s="284" t="str">
        <f>IF(OR(E27="",E27=0),"いいえ",IF(E25&lt;=(E26/4),"はい","いいえ"))</f>
        <v>いいえ</v>
      </c>
      <c r="F31" s="285"/>
      <c r="G31" s="285"/>
      <c r="H31" s="285"/>
      <c r="I31" s="286"/>
      <c r="K31" s="50" t="str">
        <f>ExpenseCategoryList!E34</f>
        <v>×</v>
      </c>
      <c r="L31" s="51"/>
      <c r="M31" s="51" t="str">
        <f>ExpenseCategoryList!J42</f>
        <v/>
      </c>
    </row>
    <row r="32" spans="1:16" ht="16.899999999999999" customHeight="1">
      <c r="A32" s="302"/>
      <c r="B32" s="303"/>
      <c r="C32" s="303"/>
      <c r="D32" s="304"/>
      <c r="E32" s="296" t="s">
        <v>51</v>
      </c>
      <c r="F32" s="297"/>
      <c r="G32" s="297"/>
      <c r="H32" s="297"/>
      <c r="I32" s="298"/>
      <c r="K32" s="49"/>
      <c r="L32" s="49"/>
      <c r="M32" s="49"/>
    </row>
    <row r="33" spans="1:14" ht="17.25">
      <c r="A33" s="287" t="s">
        <v>52</v>
      </c>
      <c r="B33" s="287"/>
      <c r="C33" s="287"/>
      <c r="D33" s="287"/>
      <c r="E33" s="287"/>
      <c r="F33" s="287"/>
      <c r="G33" s="287"/>
      <c r="H33" s="287"/>
      <c r="I33" s="287"/>
      <c r="K33" s="118" t="s">
        <v>110</v>
      </c>
      <c r="L33" s="121">
        <f>E28</f>
        <v>0</v>
      </c>
      <c r="M33" s="119" t="s">
        <v>94</v>
      </c>
      <c r="N33" s="120" t="str">
        <f xml:space="preserve"> ExpenseCategoryList!E40</f>
        <v>２／３</v>
      </c>
    </row>
    <row r="34" spans="1:14" ht="54.6" customHeight="1">
      <c r="A34" s="288" t="s">
        <v>53</v>
      </c>
      <c r="B34" s="288"/>
      <c r="C34" s="288"/>
      <c r="D34" s="288"/>
      <c r="E34" s="288"/>
      <c r="F34" s="288"/>
      <c r="G34" s="288"/>
      <c r="H34" s="288"/>
      <c r="I34" s="288"/>
      <c r="K34" s="185" t="str">
        <f>ExpenseCategoryList!E49 &amp; ExpenseCategoryList!E51</f>
        <v/>
      </c>
    </row>
    <row r="35" spans="1:14">
      <c r="A35" s="274" t="s">
        <v>54</v>
      </c>
      <c r="B35" s="274"/>
      <c r="C35" s="274"/>
      <c r="D35" s="274"/>
      <c r="E35" s="274"/>
      <c r="F35" s="274"/>
      <c r="G35" s="274"/>
      <c r="H35" s="274"/>
      <c r="I35" s="274"/>
    </row>
  </sheetData>
  <sheetProtection sheet="1" selectLockedCells="1"/>
  <dataConsolidate/>
  <mergeCells count="59">
    <mergeCell ref="E32:I32"/>
    <mergeCell ref="A31:D32"/>
    <mergeCell ref="E14:I14"/>
    <mergeCell ref="A18:D18"/>
    <mergeCell ref="E18:I18"/>
    <mergeCell ref="A17:D17"/>
    <mergeCell ref="E17:I17"/>
    <mergeCell ref="A16:D16"/>
    <mergeCell ref="E16:I16"/>
    <mergeCell ref="A14:D14"/>
    <mergeCell ref="A15:D15"/>
    <mergeCell ref="E15:I15"/>
    <mergeCell ref="A22:D22"/>
    <mergeCell ref="C23:D23"/>
    <mergeCell ref="E21:I21"/>
    <mergeCell ref="A24:D24"/>
    <mergeCell ref="A35:I35"/>
    <mergeCell ref="A25:D25"/>
    <mergeCell ref="A26:D26"/>
    <mergeCell ref="E25:I25"/>
    <mergeCell ref="E26:I26"/>
    <mergeCell ref="E31:I31"/>
    <mergeCell ref="A33:I33"/>
    <mergeCell ref="A34:I34"/>
    <mergeCell ref="A29:D29"/>
    <mergeCell ref="E29:I29"/>
    <mergeCell ref="A30:D30"/>
    <mergeCell ref="E30:I30"/>
    <mergeCell ref="E28:I28"/>
    <mergeCell ref="A27:D27"/>
    <mergeCell ref="E27:I27"/>
    <mergeCell ref="A28:D28"/>
    <mergeCell ref="E6:I7"/>
    <mergeCell ref="F1:I1"/>
    <mergeCell ref="E8:I8"/>
    <mergeCell ref="E9:I9"/>
    <mergeCell ref="E11:I11"/>
    <mergeCell ref="E10:I10"/>
    <mergeCell ref="A2:I2"/>
    <mergeCell ref="E3:F3"/>
    <mergeCell ref="G3:I3"/>
    <mergeCell ref="A9:D9"/>
    <mergeCell ref="A11:D11"/>
    <mergeCell ref="A6:D7"/>
    <mergeCell ref="A8:D8"/>
    <mergeCell ref="E4:F4"/>
    <mergeCell ref="G4:I4"/>
    <mergeCell ref="A10:D10"/>
    <mergeCell ref="E24:I24"/>
    <mergeCell ref="E12:I12"/>
    <mergeCell ref="A19:D19"/>
    <mergeCell ref="E19:I19"/>
    <mergeCell ref="A20:D20"/>
    <mergeCell ref="E20:I20"/>
    <mergeCell ref="E22:I23"/>
    <mergeCell ref="A12:D12"/>
    <mergeCell ref="A13:D13"/>
    <mergeCell ref="E13:I13"/>
    <mergeCell ref="A21:D21"/>
  </mergeCells>
  <phoneticPr fontId="13"/>
  <conditionalFormatting sqref="E31:I31">
    <cfRule type="expression" dxfId="21" priority="6">
      <formula>E31="いいえ"</formula>
    </cfRule>
  </conditionalFormatting>
  <conditionalFormatting sqref="F1">
    <cfRule type="containsText" dxfId="20" priority="1" operator="containsText" text="申請類型を選択してください">
      <formula>NOT(ISERROR(SEARCH("申請類型を選択してください",F1)))</formula>
    </cfRule>
  </conditionalFormatting>
  <dataValidations count="5">
    <dataValidation type="list" allowBlank="1" showInputMessage="1" showErrorMessage="1" sqref="B23">
      <formula1>"はい,いいえ"</formula1>
    </dataValidation>
    <dataValidation allowBlank="1" showInputMessage="1" showErrorMessage="1" prompt="支出管理表に入力いただくと全て自動計算されます。" sqref="E8:E20 E21:I21 E30:I30 E26:I26 E28:I28"/>
    <dataValidation allowBlank="1" showInputMessage="1" showErrorMessage="1" prompt="支出管理表、上記入力項目に入力いただくと自動表示されます。" sqref="E31:I31"/>
    <dataValidation allowBlank="1" showInputMessage="1" showErrorMessage="1" promptTitle="自動判定されます" prompt="計算式が入力してありますので自動判定されます" sqref="K24:M26 N29:P29 L31:M31 K30:K31 L30 K1"/>
    <dataValidation type="list" allowBlank="1" showInputMessage="1" showErrorMessage="1" sqref="F1:I1">
      <formula1>"申請類型を選択してください,通常枠,賃金引上げ枠,賃金引上げ枠（赤字事業者）,卒業枠,後継者支援枠,創業枠,インボイス枠"</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
  <sheetViews>
    <sheetView workbookViewId="0">
      <selection activeCell="G28" sqref="G28"/>
    </sheetView>
  </sheetViews>
  <sheetFormatPr defaultRowHeight="13.5"/>
  <sheetData>
    <row r="1" spans="1:2">
      <c r="A1" s="187" t="str">
        <f>IF(別紙4収益納付!A20="","",MAX(IF(別紙4収益納付!F20="","",ROUNDUP((別紙4収益納付!E20-別紙4収益納付!F20)*(別紙4収益納付!B20/別紙4収益納付!C20),0)),0))</f>
        <v/>
      </c>
      <c r="B1" s="187" t="str">
        <f>IF(別紙4収益納付!E20&gt;=別紙4収益納付!B20,別紙4収益納付!B20,別紙4収益納付!G20)</f>
        <v/>
      </c>
    </row>
    <row r="2" spans="1:2">
      <c r="A2" t="s">
        <v>321</v>
      </c>
    </row>
  </sheetData>
  <phoneticPr fontId="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D2:Y56"/>
  <sheetViews>
    <sheetView zoomScale="90" zoomScaleNormal="90" workbookViewId="0">
      <selection activeCell="J22" sqref="J22"/>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25" bestFit="1" customWidth="1"/>
    <col min="21" max="21" width="19" bestFit="1" customWidth="1"/>
    <col min="22" max="22" width="19" customWidth="1"/>
    <col min="23" max="23" width="18.75" customWidth="1"/>
    <col min="24" max="24" width="20" customWidth="1"/>
    <col min="25" max="25" width="18.875" customWidth="1"/>
  </cols>
  <sheetData>
    <row r="2" spans="4:25">
      <c r="E2" s="125" t="s">
        <v>109</v>
      </c>
      <c r="F2" s="124" t="s">
        <v>112</v>
      </c>
      <c r="G2" s="116" t="s">
        <v>113</v>
      </c>
      <c r="H2" s="126" t="s">
        <v>80</v>
      </c>
    </row>
    <row r="3" spans="4:25" ht="17.25">
      <c r="E3" s="179" t="str">
        <f>IF(別紙３支出内訳書!F1="賃金引上げ枠（赤字事業者）","☑","□")</f>
        <v>□</v>
      </c>
      <c r="F3" s="75">
        <f>別紙３支出内訳書!E19</f>
        <v>0</v>
      </c>
      <c r="G3" s="75">
        <f>別紙３支出内訳書!E20</f>
        <v>0</v>
      </c>
      <c r="H3" s="75">
        <f>IF(OR(別紙３支出内訳書!F1="賃金引上げ枠",別紙３支出内訳書!F1="賃金引上げ枠（赤字事業者）",別紙３支出内訳書!F1="卒業枠",別紙３支出内訳書!F1="後継者支援枠",別紙３支出内訳書!F1="創業枠"),2000000,IF(別紙３支出内訳書!F1="インボイス枠",1000000,500000))</f>
        <v>500000</v>
      </c>
      <c r="V3" s="64"/>
      <c r="W3" s="64"/>
      <c r="X3" s="64"/>
      <c r="Y3" s="64"/>
    </row>
    <row r="4" spans="4:25">
      <c r="U4" s="65"/>
    </row>
    <row r="5" spans="4:25">
      <c r="D5" s="66"/>
      <c r="E5" s="67"/>
      <c r="F5" s="67"/>
      <c r="G5" s="67"/>
      <c r="H5" s="67"/>
      <c r="I5" s="67"/>
      <c r="J5" s="67"/>
      <c r="K5" s="67"/>
      <c r="L5" s="67"/>
      <c r="M5" s="67"/>
      <c r="N5" s="67"/>
      <c r="O5" s="67"/>
      <c r="P5" s="67"/>
      <c r="Q5" s="68"/>
      <c r="U5" s="65"/>
    </row>
    <row r="6" spans="4:25">
      <c r="D6" s="69" t="s">
        <v>63</v>
      </c>
      <c r="E6" s="70"/>
      <c r="G6" s="71"/>
      <c r="H6" s="71"/>
      <c r="I6" s="71"/>
      <c r="J6" s="72"/>
      <c r="K6" s="72"/>
      <c r="Q6" s="73"/>
    </row>
    <row r="7" spans="4:25">
      <c r="D7" s="74"/>
      <c r="E7" s="72"/>
      <c r="F7" s="72"/>
      <c r="G7" s="71"/>
      <c r="H7" s="71"/>
      <c r="I7" s="72"/>
      <c r="J7" s="72"/>
      <c r="K7" s="72"/>
      <c r="L7" s="72" t="s">
        <v>64</v>
      </c>
      <c r="M7" s="72"/>
      <c r="N7" s="72" t="s">
        <v>64</v>
      </c>
      <c r="O7" s="72"/>
      <c r="P7" s="72"/>
      <c r="Q7" s="73"/>
    </row>
    <row r="8" spans="4:25">
      <c r="D8" s="74"/>
      <c r="E8" s="72" t="s">
        <v>65</v>
      </c>
      <c r="F8" s="75"/>
      <c r="G8" s="71" t="s">
        <v>66</v>
      </c>
      <c r="H8" s="71" t="str">
        <f>IF(E3="☑","3/4","2/3")</f>
        <v>2/3</v>
      </c>
      <c r="I8" s="72"/>
      <c r="J8" s="72"/>
      <c r="K8" s="72"/>
      <c r="L8" s="72" t="s">
        <v>67</v>
      </c>
      <c r="M8" s="72"/>
      <c r="N8" s="72" t="s">
        <v>68</v>
      </c>
      <c r="O8" s="72"/>
      <c r="P8" s="72"/>
      <c r="Q8" s="73"/>
    </row>
    <row r="9" spans="4:25">
      <c r="D9" s="74"/>
      <c r="E9" s="72"/>
      <c r="F9" s="72"/>
      <c r="G9" s="71" t="s">
        <v>69</v>
      </c>
      <c r="H9" s="76" t="str">
        <f xml:space="preserve">  "(1)×補助率 " &amp; H8 &amp;"(※)以内(円未満切捨て)"</f>
        <v>(1)×補助率 2/3(※)以内(円未満切捨て)</v>
      </c>
      <c r="I9" s="72"/>
      <c r="J9" s="72"/>
      <c r="K9" s="72"/>
      <c r="L9" s="72"/>
      <c r="M9" s="72"/>
      <c r="N9" s="72"/>
      <c r="O9" s="72"/>
      <c r="P9" s="72"/>
      <c r="Q9" s="73"/>
    </row>
    <row r="10" spans="4:25">
      <c r="D10" s="74"/>
      <c r="E10" s="72"/>
      <c r="F10" s="72"/>
      <c r="G10" s="71" t="s">
        <v>69</v>
      </c>
      <c r="H10" s="77" t="str">
        <f>"((6)の1/4を上限(最大50万円))、(c)×補助率 " &amp; H8 &amp; " (※)以内(円未満切捨て)"</f>
        <v>((6)の1/4を上限(最大50万円))、(c)×補助率 2/3 (※)以内(円未満切捨て)</v>
      </c>
      <c r="I10" s="71"/>
      <c r="J10" s="72"/>
      <c r="K10" s="72"/>
      <c r="L10" s="72"/>
      <c r="M10" s="72"/>
      <c r="N10" s="72" t="s">
        <v>70</v>
      </c>
      <c r="O10" s="72"/>
      <c r="P10" s="72" t="s">
        <v>71</v>
      </c>
      <c r="Q10" s="73"/>
    </row>
    <row r="11" spans="4:25">
      <c r="D11" s="74"/>
      <c r="E11" s="321" t="s">
        <v>72</v>
      </c>
      <c r="F11" s="78" t="s">
        <v>73</v>
      </c>
      <c r="G11" s="79" t="str">
        <f>IF(E3="☑","a*3/4","a*2/3")</f>
        <v>a*2/3</v>
      </c>
      <c r="H11" s="113" t="str">
        <f>"(" &amp; IF(E3="☑","a*3/4","a*2/3") &amp; ") /3"</f>
        <v>(a*2/3) /3</v>
      </c>
      <c r="I11" s="80" t="s">
        <v>74</v>
      </c>
      <c r="J11" s="72"/>
      <c r="K11" s="72"/>
      <c r="L11" s="80" t="s">
        <v>75</v>
      </c>
      <c r="M11" s="72"/>
      <c r="N11" s="80" t="s">
        <v>75</v>
      </c>
      <c r="O11" s="316" t="s">
        <v>59</v>
      </c>
      <c r="P11" s="80" t="s">
        <v>75</v>
      </c>
      <c r="Q11" s="73"/>
    </row>
    <row r="12" spans="4:25">
      <c r="D12" s="74">
        <v>12</v>
      </c>
      <c r="E12" s="321"/>
      <c r="F12" s="322">
        <f>F3</f>
        <v>0</v>
      </c>
      <c r="G12" s="81">
        <f>IF(E3="☑",ROUNDDOWN(F12*3/4,0),ROUNDDOWN(F12*2/3,0))</f>
        <v>0</v>
      </c>
      <c r="H12" s="82">
        <f>ROUNDDOWN(G12/3,0)</f>
        <v>0</v>
      </c>
      <c r="I12" s="82">
        <f>G12</f>
        <v>0</v>
      </c>
      <c r="J12" s="83"/>
      <c r="K12" s="83"/>
      <c r="L12" s="82">
        <f>IF(I20&lt;=G20,I12,"")</f>
        <v>0</v>
      </c>
      <c r="M12" s="72"/>
      <c r="N12" s="82" t="str">
        <f>IF(I20&lt;=G20,"",IF(I12&gt;G20,G20,I12))</f>
        <v/>
      </c>
      <c r="O12" s="316"/>
      <c r="P12" s="82" t="str">
        <f>IF(I20&lt;=G20,"",G20-P16)</f>
        <v/>
      </c>
      <c r="Q12" s="73"/>
    </row>
    <row r="13" spans="4:25">
      <c r="D13" s="74">
        <v>13</v>
      </c>
      <c r="E13" s="321"/>
      <c r="F13" s="322"/>
      <c r="G13" s="84"/>
      <c r="H13" s="85">
        <f>ROUNDDOWN(G12/3,3)</f>
        <v>0</v>
      </c>
      <c r="I13" s="82"/>
      <c r="J13" s="83"/>
      <c r="K13" s="83"/>
      <c r="L13" s="82"/>
      <c r="M13" s="72"/>
      <c r="N13" s="82"/>
      <c r="O13" s="316"/>
      <c r="P13" s="82"/>
      <c r="Q13" s="73"/>
    </row>
    <row r="14" spans="4:25">
      <c r="D14" s="74">
        <v>14</v>
      </c>
      <c r="E14" s="321"/>
      <c r="F14" s="322"/>
      <c r="G14" s="84">
        <f>IF(E3="☑",ROUNDDOWN(F12*3/4,3),ROUNDDOWN(F12*2/3,3)) - G12</f>
        <v>0</v>
      </c>
      <c r="H14" s="85">
        <f>H13-H12</f>
        <v>0</v>
      </c>
      <c r="I14" s="85">
        <f>G14</f>
        <v>0</v>
      </c>
      <c r="J14" s="83"/>
      <c r="K14" s="83"/>
      <c r="L14" s="82"/>
      <c r="M14" s="72"/>
      <c r="N14" s="82"/>
      <c r="O14" s="316"/>
      <c r="P14" s="82"/>
      <c r="Q14" s="73"/>
    </row>
    <row r="15" spans="4:25">
      <c r="D15" s="74">
        <v>15</v>
      </c>
      <c r="E15" s="323" t="s">
        <v>76</v>
      </c>
      <c r="F15" s="114" t="s">
        <v>77</v>
      </c>
      <c r="G15" s="115" t="str">
        <f>IF(E3="☑","c*3/4","c*2/3")</f>
        <v>c*2/3</v>
      </c>
      <c r="H15" s="113" t="str">
        <f>IF(E3="☑","a*1/4","a*2/9")</f>
        <v>a*2/9</v>
      </c>
      <c r="I15" s="113" t="s">
        <v>78</v>
      </c>
      <c r="J15" s="72"/>
      <c r="K15" s="72"/>
      <c r="L15" s="113" t="s">
        <v>79</v>
      </c>
      <c r="M15" s="72"/>
      <c r="N15" s="113" t="s">
        <v>79</v>
      </c>
      <c r="O15" s="316"/>
      <c r="P15" s="113" t="s">
        <v>79</v>
      </c>
      <c r="Q15" s="73"/>
    </row>
    <row r="16" spans="4:25">
      <c r="D16" s="74">
        <v>16</v>
      </c>
      <c r="E16" s="324"/>
      <c r="F16" s="322">
        <f>G3</f>
        <v>0</v>
      </c>
      <c r="G16" s="81">
        <f>IF(E3="☑",ROUNDDOWN(F16*3/4,0),ROUNDDOWN(F16*2/3,0))</f>
        <v>0</v>
      </c>
      <c r="H16" s="86">
        <f>IF(E3="☑",ROUNDDOWN(F12*1/4,0),ROUNDDOWN(F12*2/9,0))</f>
        <v>0</v>
      </c>
      <c r="I16" s="82">
        <f>IF(IF(G16&gt;H12,H12,G16)&gt;H20,H20,IF(G16&gt;H12,H12,G16))</f>
        <v>0</v>
      </c>
      <c r="J16" s="83"/>
      <c r="K16" s="83"/>
      <c r="L16" s="82">
        <f>IF(I20&lt;=G20,I16,"")</f>
        <v>0</v>
      </c>
      <c r="M16" t="str">
        <f>IF(L16="","",IF(L16*4&gt;L20,"×","〇"))</f>
        <v>〇</v>
      </c>
      <c r="N16" s="82" t="str">
        <f>IF(I20&lt;=G20,"",G20-N12)</f>
        <v/>
      </c>
      <c r="O16" s="316"/>
      <c r="P16" s="82" t="str">
        <f>IF(I20&lt;=G20,"",IF(ROUNDDOWN(G20/4,0)&gt;I16,I16,ROUNDDOWN(G20/4,0)))</f>
        <v/>
      </c>
      <c r="Q16" s="73"/>
    </row>
    <row r="17" spans="4:17">
      <c r="D17" s="74">
        <v>17</v>
      </c>
      <c r="E17" s="324"/>
      <c r="F17" s="322"/>
      <c r="G17" s="84">
        <f>IF(E3="☑",ROUNDDOWN(F16*3/4,3),ROUNDDOWN(F16*2/3,3))</f>
        <v>0</v>
      </c>
      <c r="H17" s="87">
        <f>IF(E3="☑",ROUNDDOWN(F12*1/4,3),ROUNDDOWN(F12*2/9,3))</f>
        <v>0</v>
      </c>
      <c r="I17" s="85">
        <f>IF(IF(G17&gt;H13,H13,G17)&gt;H21,H21,IF(G17&gt;H13,H13,G17))</f>
        <v>0</v>
      </c>
      <c r="J17" s="83"/>
      <c r="K17" s="83"/>
      <c r="L17" s="82"/>
      <c r="N17" s="82"/>
      <c r="O17" s="316"/>
      <c r="P17" s="82"/>
      <c r="Q17" s="73"/>
    </row>
    <row r="18" spans="4:17" ht="14.25" thickBot="1">
      <c r="D18" s="74">
        <v>18</v>
      </c>
      <c r="E18" s="324"/>
      <c r="F18" s="322"/>
      <c r="G18" s="84">
        <f>G17-G16</f>
        <v>0</v>
      </c>
      <c r="H18" s="87">
        <f>H17-H16</f>
        <v>0</v>
      </c>
      <c r="I18" s="85">
        <f>IF(IF(G17&gt;H13,H13,G17)&gt;H21,H22,IF(G17&gt;H13,H14,G18))</f>
        <v>0</v>
      </c>
      <c r="J18" s="83"/>
      <c r="K18" s="83"/>
      <c r="L18" s="82"/>
      <c r="N18" s="82"/>
      <c r="O18" s="316"/>
      <c r="P18" s="82"/>
      <c r="Q18" s="73"/>
    </row>
    <row r="19" spans="4:17">
      <c r="D19" s="74">
        <v>19</v>
      </c>
      <c r="E19" s="72"/>
      <c r="F19" s="72"/>
      <c r="G19" s="111" t="s">
        <v>80</v>
      </c>
      <c r="H19" s="113" t="s">
        <v>81</v>
      </c>
      <c r="I19" s="110" t="s">
        <v>82</v>
      </c>
      <c r="J19" s="109" t="s">
        <v>83</v>
      </c>
      <c r="K19" s="72"/>
      <c r="L19" s="108" t="s">
        <v>83</v>
      </c>
      <c r="M19" s="72"/>
      <c r="N19" s="108" t="s">
        <v>83</v>
      </c>
      <c r="O19" s="316"/>
      <c r="P19" s="108" t="s">
        <v>83</v>
      </c>
      <c r="Q19" s="73"/>
    </row>
    <row r="20" spans="4:17">
      <c r="D20" s="74">
        <v>20</v>
      </c>
      <c r="E20" s="72"/>
      <c r="F20" s="72"/>
      <c r="G20" s="322">
        <f>H3</f>
        <v>500000</v>
      </c>
      <c r="H20" s="88">
        <f>ROUNDDOWN(G20/4,0)</f>
        <v>125000</v>
      </c>
      <c r="I20" s="128">
        <f>I12+I16</f>
        <v>0</v>
      </c>
      <c r="J20" s="89">
        <f>IF(G20&gt;I20+J22,I20+J22,G20)</f>
        <v>0</v>
      </c>
      <c r="K20" s="90"/>
      <c r="L20" s="82">
        <f>IF(I20&lt;=G20,I20,"")</f>
        <v>0</v>
      </c>
      <c r="M20" s="72"/>
      <c r="N20" s="82" t="str">
        <f>IF(I20&lt;=G20,"",N12+N16)</f>
        <v/>
      </c>
      <c r="O20" s="316"/>
      <c r="P20" s="82" t="str">
        <f>IF(I20&lt;=G20,"",P12+P16)</f>
        <v/>
      </c>
      <c r="Q20" s="73"/>
    </row>
    <row r="21" spans="4:17">
      <c r="D21" s="74">
        <v>21</v>
      </c>
      <c r="E21" s="72"/>
      <c r="F21" s="72"/>
      <c r="G21" s="322"/>
      <c r="H21" s="91">
        <f>ROUNDDOWN(G20/4,3)</f>
        <v>125000</v>
      </c>
      <c r="I21" s="129"/>
      <c r="J21" s="92"/>
      <c r="K21" s="90"/>
      <c r="L21" s="71"/>
      <c r="M21" s="72"/>
      <c r="N21" s="71"/>
      <c r="O21" s="93"/>
      <c r="P21" s="71"/>
      <c r="Q21" s="73"/>
    </row>
    <row r="22" spans="4:17">
      <c r="D22" s="74">
        <v>22</v>
      </c>
      <c r="E22" s="72"/>
      <c r="F22" s="72"/>
      <c r="G22" s="322"/>
      <c r="H22" s="91">
        <f>H21-H20</f>
        <v>0</v>
      </c>
      <c r="I22" s="130">
        <f>I14+I18</f>
        <v>0</v>
      </c>
      <c r="J22" s="92">
        <f>IF(I20&lt;G20,IF(I22&gt;=1,1,0),0)</f>
        <v>0</v>
      </c>
      <c r="K22" s="90" t="s">
        <v>84</v>
      </c>
      <c r="L22" s="71"/>
      <c r="M22" s="72"/>
      <c r="N22" s="71"/>
      <c r="O22" s="93"/>
      <c r="P22" s="71"/>
      <c r="Q22" s="73"/>
    </row>
    <row r="23" spans="4:17">
      <c r="D23" s="74">
        <v>23</v>
      </c>
      <c r="E23" s="94"/>
      <c r="F23" s="94"/>
      <c r="G23" s="95"/>
      <c r="H23" s="95"/>
      <c r="I23" s="95"/>
      <c r="J23" s="94"/>
      <c r="K23" s="94"/>
      <c r="L23" s="94"/>
      <c r="M23" s="94"/>
      <c r="N23" s="94"/>
      <c r="O23" s="94"/>
      <c r="P23" s="94"/>
      <c r="Q23" s="96"/>
    </row>
    <row r="24" spans="4:17">
      <c r="D24" s="66"/>
      <c r="E24" s="97"/>
      <c r="F24" s="97"/>
      <c r="G24" s="98"/>
      <c r="H24" s="98"/>
      <c r="I24" s="98"/>
      <c r="J24" s="97"/>
      <c r="K24" s="99"/>
      <c r="L24" s="72"/>
      <c r="M24" s="72"/>
      <c r="N24" s="72"/>
      <c r="O24" s="72"/>
      <c r="P24" s="72"/>
    </row>
    <row r="25" spans="4:17">
      <c r="D25" s="69" t="s">
        <v>85</v>
      </c>
      <c r="F25" s="72"/>
      <c r="G25" s="72"/>
      <c r="H25" s="71"/>
      <c r="I25" s="71"/>
      <c r="J25" s="71"/>
      <c r="K25" s="100"/>
      <c r="L25" s="72"/>
      <c r="M25" s="72"/>
      <c r="N25" s="72"/>
      <c r="O25" s="72"/>
      <c r="P25" s="72"/>
      <c r="Q25" s="72"/>
    </row>
    <row r="26" spans="4:17">
      <c r="D26" s="69"/>
      <c r="F26" s="72"/>
      <c r="G26" s="72"/>
      <c r="H26" s="71"/>
      <c r="I26" s="71"/>
      <c r="J26" s="71"/>
      <c r="K26" s="100"/>
      <c r="L26" s="72"/>
      <c r="M26" s="72"/>
      <c r="N26" s="72"/>
      <c r="O26" s="72"/>
      <c r="P26" s="72"/>
      <c r="Q26" s="72"/>
    </row>
    <row r="27" spans="4:17">
      <c r="D27" s="74"/>
      <c r="E27" s="57" t="s">
        <v>56</v>
      </c>
      <c r="F27" s="72"/>
      <c r="G27" s="72" t="s">
        <v>70</v>
      </c>
      <c r="H27" s="72"/>
      <c r="I27" s="72" t="s">
        <v>71</v>
      </c>
      <c r="J27" s="71"/>
      <c r="K27" s="100"/>
      <c r="L27" s="72"/>
      <c r="M27" s="72"/>
      <c r="N27" s="72"/>
      <c r="O27" s="72"/>
      <c r="P27" s="72"/>
      <c r="Q27" s="72"/>
    </row>
    <row r="28" spans="4:17">
      <c r="D28" s="74"/>
      <c r="E28" s="80" t="s">
        <v>75</v>
      </c>
      <c r="F28" s="72"/>
      <c r="G28" s="80" t="s">
        <v>75</v>
      </c>
      <c r="H28" s="316" t="s">
        <v>59</v>
      </c>
      <c r="I28" s="80" t="s">
        <v>75</v>
      </c>
      <c r="J28" s="71"/>
      <c r="K28" s="100"/>
      <c r="L28" s="72"/>
      <c r="M28" s="72"/>
      <c r="N28" s="72"/>
      <c r="O28" s="72"/>
      <c r="P28" s="72"/>
      <c r="Q28" s="72"/>
    </row>
    <row r="29" spans="4:17" ht="17.25">
      <c r="D29" s="122">
        <f>別紙３支出内訳書!E24</f>
        <v>0</v>
      </c>
      <c r="E29" s="101" t="str">
        <f>IF(別紙３支出内訳書!E24=0,"×",IF(別紙３支出内訳書!E24&lt;I29,"×",IF(別紙３支出内訳書!E24&gt;G29,"×","〇")))</f>
        <v>×</v>
      </c>
      <c r="F29">
        <v>29</v>
      </c>
      <c r="G29" s="82">
        <f>IF(I20&lt;=G20,I12,IF(I12&gt;G20,G20,I12))</f>
        <v>0</v>
      </c>
      <c r="H29" s="316"/>
      <c r="I29" s="82">
        <f>IF(I20&lt;=G20,I12,G20-P16)</f>
        <v>0</v>
      </c>
      <c r="J29" s="71"/>
      <c r="K29" s="100"/>
      <c r="L29" s="72"/>
      <c r="M29" s="72"/>
      <c r="N29" s="72"/>
      <c r="O29" s="72"/>
      <c r="P29" s="72"/>
      <c r="Q29" s="72"/>
    </row>
    <row r="30" spans="4:17">
      <c r="D30" s="74"/>
      <c r="E30" s="113" t="s">
        <v>79</v>
      </c>
      <c r="G30" s="113" t="s">
        <v>79</v>
      </c>
      <c r="H30" s="316"/>
      <c r="I30" s="113" t="s">
        <v>79</v>
      </c>
      <c r="K30" s="73"/>
    </row>
    <row r="31" spans="4:17" ht="17.25">
      <c r="D31" s="122">
        <f>別紙３支出内訳書!E25</f>
        <v>0</v>
      </c>
      <c r="E31" s="101" t="str">
        <f>IF(別紙３支出内訳書!E25&gt;I31,"×",IF(別紙３支出内訳書!E25&lt;G31,"×","〇"))</f>
        <v>〇</v>
      </c>
      <c r="F31">
        <v>30</v>
      </c>
      <c r="G31" s="82">
        <f>IF(I20&lt;=G20,I16,G20-N12)</f>
        <v>0</v>
      </c>
      <c r="H31" s="316"/>
      <c r="I31" s="82">
        <f>IF(I20&lt;=G20,I16,IF(ROUNDDOWN(G20/4,0)&gt;I16,I16,ROUNDDOWN(G20/4,0)))</f>
        <v>0</v>
      </c>
      <c r="K31" s="73"/>
    </row>
    <row r="32" spans="4:17">
      <c r="D32" s="74"/>
      <c r="E32" s="108" t="s">
        <v>83</v>
      </c>
      <c r="G32" s="108" t="s">
        <v>83</v>
      </c>
      <c r="H32" s="316"/>
      <c r="I32" s="108" t="s">
        <v>83</v>
      </c>
      <c r="K32" s="73"/>
    </row>
    <row r="33" spans="4:11" ht="17.25">
      <c r="D33" s="74">
        <v>33</v>
      </c>
      <c r="E33" s="101" t="str">
        <f>IF(別紙３支出内訳書!E30&lt;0,"×","〇")</f>
        <v>〇</v>
      </c>
      <c r="F33">
        <v>33</v>
      </c>
      <c r="G33" s="82">
        <f>IF(I20&lt;=G20,I20,N12+N16)</f>
        <v>0</v>
      </c>
      <c r="H33" s="316"/>
      <c r="I33" s="82">
        <f>IF(I20&lt;=G20,I20,I29+I31)</f>
        <v>0</v>
      </c>
      <c r="K33" s="73"/>
    </row>
    <row r="34" spans="4:11" ht="17.25">
      <c r="D34" s="112" t="s">
        <v>62</v>
      </c>
      <c r="E34" s="101" t="str">
        <f>IF(別紙３支出内訳書!E24="","×",
    IF(別紙３支出内訳書!E24=0,"×",
    IF(別紙３支出内訳書!E26&lt;別紙３支出内訳書!E25*4,"×","〇")))</f>
        <v>×</v>
      </c>
      <c r="K34" s="73"/>
    </row>
    <row r="35" spans="4:11">
      <c r="D35" s="74"/>
      <c r="K35" s="73"/>
    </row>
    <row r="36" spans="4:11">
      <c r="D36" s="74"/>
      <c r="G36" s="63" t="s">
        <v>86</v>
      </c>
      <c r="H36" s="63"/>
      <c r="I36" s="317" t="s">
        <v>58</v>
      </c>
      <c r="J36" s="318"/>
      <c r="K36" s="73"/>
    </row>
    <row r="37" spans="4:11">
      <c r="D37" s="74" t="s">
        <v>87</v>
      </c>
      <c r="E37" s="123">
        <f>別紙３支出内訳書!E28</f>
        <v>0</v>
      </c>
      <c r="F37" s="102" t="s">
        <v>88</v>
      </c>
      <c r="G37" s="63" t="s">
        <v>89</v>
      </c>
      <c r="H37" s="127">
        <f>別紙３支出内訳書!E19</f>
        <v>0</v>
      </c>
      <c r="I37" s="319" t="s">
        <v>90</v>
      </c>
      <c r="J37" s="320"/>
      <c r="K37" s="73"/>
    </row>
    <row r="38" spans="4:11">
      <c r="D38" s="74" t="s">
        <v>91</v>
      </c>
      <c r="E38" s="117" t="str">
        <f>DBCS(TEXT(E37,"##,##0")) &amp; "円"</f>
        <v>０円</v>
      </c>
      <c r="F38" s="102" t="s">
        <v>92</v>
      </c>
      <c r="G38" s="63" t="s">
        <v>93</v>
      </c>
      <c r="H38" s="82">
        <f>別紙３支出内訳書!E24</f>
        <v>0</v>
      </c>
      <c r="I38" s="103">
        <f>IF(AND(H37=0,H38=0),0,IF(OR(H37=0,H37=""),"",ROUNDDOWN(H38*100/H37,2)))</f>
        <v>0</v>
      </c>
      <c r="J38" s="63" t="str">
        <f>IF(H38="","",IF(I38="","",TEXT(I38,"##0.00")&amp;"%"))</f>
        <v>0.00%</v>
      </c>
      <c r="K38" s="73"/>
    </row>
    <row r="39" spans="4:11">
      <c r="D39" s="74" t="s">
        <v>94</v>
      </c>
      <c r="E39" s="71" t="str">
        <f>IF(E3="☑","3/4","2/3")</f>
        <v>2/3</v>
      </c>
      <c r="F39" s="102" t="s">
        <v>95</v>
      </c>
      <c r="G39" s="63" t="s">
        <v>96</v>
      </c>
      <c r="H39" s="127">
        <f>別紙３支出内訳書!E20</f>
        <v>0</v>
      </c>
      <c r="I39" s="319" t="s">
        <v>97</v>
      </c>
      <c r="J39" s="320"/>
      <c r="K39" s="73"/>
    </row>
    <row r="40" spans="4:11">
      <c r="D40" s="74" t="s">
        <v>91</v>
      </c>
      <c r="E40" s="117" t="str">
        <f>DBCS(E39)</f>
        <v>２／３</v>
      </c>
      <c r="F40" s="102" t="s">
        <v>98</v>
      </c>
      <c r="G40" s="63" t="s">
        <v>99</v>
      </c>
      <c r="H40" s="92">
        <f>IF(H39=0,0,H42-H38)</f>
        <v>0</v>
      </c>
      <c r="I40" s="103" t="str">
        <f>IF(H41=0,"",IF(AND(H39=0,H40=0),0,IF(OR(H39=0,H39=""),"",ROUNDDOWN(H40*100/H39,2))))</f>
        <v/>
      </c>
      <c r="J40" s="63" t="str">
        <f>IF(H38="","",IF(I40="","",TEXT(I40,"##0.00")&amp;"%"))</f>
        <v/>
      </c>
      <c r="K40" s="73"/>
    </row>
    <row r="41" spans="4:11">
      <c r="D41" s="74"/>
      <c r="F41" s="102" t="s">
        <v>100</v>
      </c>
      <c r="G41" s="104" t="s">
        <v>101</v>
      </c>
      <c r="H41" s="127">
        <f>別紙３支出内訳書!E21</f>
        <v>0</v>
      </c>
      <c r="I41" s="319" t="s">
        <v>102</v>
      </c>
      <c r="J41" s="320"/>
      <c r="K41" s="73"/>
    </row>
    <row r="42" spans="4:11">
      <c r="D42" s="74"/>
      <c r="F42" s="102" t="s">
        <v>103</v>
      </c>
      <c r="G42" s="63" t="s">
        <v>104</v>
      </c>
      <c r="H42" s="82">
        <f>G33</f>
        <v>0</v>
      </c>
      <c r="I42" s="103" t="str">
        <f>IF(H41=0,"",IF(H40=0,0,IF(OR(H42=0,H42="",H39=0,H39=""),"",ROUNDDOWN(H40*100/H42,2))))</f>
        <v/>
      </c>
      <c r="J42" s="63" t="str">
        <f>IF(H38="","",IF(I42="","",TEXT(I42,"##0.00") &amp; "%"))</f>
        <v/>
      </c>
      <c r="K42" s="73"/>
    </row>
    <row r="43" spans="4:11">
      <c r="D43" s="74"/>
      <c r="F43" s="102"/>
      <c r="H43" s="71"/>
      <c r="I43" s="83"/>
      <c r="K43" s="73"/>
    </row>
    <row r="44" spans="4:11">
      <c r="D44" s="105"/>
      <c r="E44" s="106"/>
      <c r="F44" s="106"/>
      <c r="G44" s="106"/>
      <c r="H44" s="106"/>
      <c r="I44" s="106"/>
      <c r="J44" s="106"/>
      <c r="K44" s="96"/>
    </row>
    <row r="45" spans="4:11">
      <c r="D45" s="66"/>
      <c r="E45" s="67"/>
      <c r="F45" s="67"/>
      <c r="G45" s="67"/>
      <c r="H45" s="67"/>
      <c r="I45" s="67"/>
      <c r="J45" s="67"/>
      <c r="K45" s="68"/>
    </row>
    <row r="46" spans="4:11">
      <c r="D46" s="69" t="s">
        <v>105</v>
      </c>
      <c r="K46" s="73"/>
    </row>
    <row r="47" spans="4:11">
      <c r="D47" s="107" t="s">
        <v>106</v>
      </c>
      <c r="E47" s="117" t="str">
        <f>IF(J22=0,"","※")</f>
        <v/>
      </c>
      <c r="K47" s="73"/>
    </row>
    <row r="48" spans="4:11">
      <c r="D48" s="69"/>
      <c r="K48" s="73"/>
    </row>
    <row r="49" spans="4:11">
      <c r="D49" s="74" t="s">
        <v>107</v>
      </c>
      <c r="E49" s="117" t="str">
        <f>IF(F16=0,"",IF(F12=0,"ウェブサイト関連費のみでの申請はできません",""))</f>
        <v/>
      </c>
      <c r="K49" s="73"/>
    </row>
    <row r="50" spans="4:11">
      <c r="D50" s="74"/>
      <c r="K50" s="73"/>
    </row>
    <row r="51" spans="4:11">
      <c r="D51" s="74" t="s">
        <v>108</v>
      </c>
      <c r="E51" s="117" t="str">
        <f>IF(別紙３支出内訳書!E17*2&lt;=別紙３支出内訳書!E21,"","設備処分費が、補助対象経費合計（上記１．～１１．）（⑤）の1/2を超えています")</f>
        <v/>
      </c>
      <c r="K51" s="73"/>
    </row>
    <row r="52" spans="4:11">
      <c r="D52" s="74"/>
      <c r="K52" s="73"/>
    </row>
    <row r="53" spans="4:11">
      <c r="D53" s="74" t="s">
        <v>111</v>
      </c>
      <c r="E53" s="123">
        <f>別紙３支出内訳書!E17</f>
        <v>0</v>
      </c>
      <c r="K53" s="73"/>
    </row>
    <row r="54" spans="4:11">
      <c r="D54" s="74"/>
      <c r="K54" s="73"/>
    </row>
    <row r="55" spans="4:11">
      <c r="D55" s="74"/>
      <c r="K55" s="73"/>
    </row>
    <row r="56" spans="4:11">
      <c r="D56" s="74"/>
      <c r="K56" s="73"/>
    </row>
  </sheetData>
  <mergeCells count="11">
    <mergeCell ref="E11:E14"/>
    <mergeCell ref="O11:O20"/>
    <mergeCell ref="F12:F14"/>
    <mergeCell ref="E15:E18"/>
    <mergeCell ref="F16:F18"/>
    <mergeCell ref="G20:G22"/>
    <mergeCell ref="H28:H33"/>
    <mergeCell ref="I36:J36"/>
    <mergeCell ref="I37:J37"/>
    <mergeCell ref="I39:J39"/>
    <mergeCell ref="I41:J41"/>
  </mergeCells>
  <phoneticPr fontId="13"/>
  <dataValidations count="2">
    <dataValidation allowBlank="1" showInputMessage="1" showErrorMessage="1" promptTitle="自動判定されます" prompt="計算式が入力してありますので自動判定されます" sqref="E33:E34 E29 E31"/>
    <dataValidation showInputMessage="1" showErrorMessage="1" sqref="E3"/>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37"/>
  <sheetViews>
    <sheetView showGridLines="0" view="pageBreakPreview" zoomScaleNormal="100" zoomScaleSheetLayoutView="100" workbookViewId="0">
      <selection activeCell="G20" sqref="G20"/>
    </sheetView>
  </sheetViews>
  <sheetFormatPr defaultColWidth="9" defaultRowHeight="13.5"/>
  <cols>
    <col min="1" max="1" width="21.75" style="39" customWidth="1"/>
    <col min="2" max="2" width="12.375" style="39" customWidth="1"/>
    <col min="3" max="3" width="14.125" style="39" customWidth="1"/>
    <col min="4" max="6" width="12.375" style="39" customWidth="1"/>
    <col min="7" max="7" width="14.625" style="39" customWidth="1"/>
    <col min="8" max="256" width="9" style="39"/>
    <col min="257" max="257" width="21.75" style="39" customWidth="1"/>
    <col min="258" max="258" width="12.375" style="39" customWidth="1"/>
    <col min="259" max="259" width="14.125" style="39" customWidth="1"/>
    <col min="260" max="262" width="12.375" style="39" customWidth="1"/>
    <col min="263" max="263" width="14.625" style="39" customWidth="1"/>
    <col min="264" max="512" width="9" style="39"/>
    <col min="513" max="513" width="21.75" style="39" customWidth="1"/>
    <col min="514" max="514" width="12.375" style="39" customWidth="1"/>
    <col min="515" max="515" width="14.125" style="39" customWidth="1"/>
    <col min="516" max="518" width="12.375" style="39" customWidth="1"/>
    <col min="519" max="519" width="14.625" style="39" customWidth="1"/>
    <col min="520" max="768" width="9" style="39"/>
    <col min="769" max="769" width="21.75" style="39" customWidth="1"/>
    <col min="770" max="770" width="12.375" style="39" customWidth="1"/>
    <col min="771" max="771" width="14.125" style="39" customWidth="1"/>
    <col min="772" max="774" width="12.375" style="39" customWidth="1"/>
    <col min="775" max="775" width="14.625" style="39" customWidth="1"/>
    <col min="776" max="1024" width="9" style="39"/>
    <col min="1025" max="1025" width="21.75" style="39" customWidth="1"/>
    <col min="1026" max="1026" width="12.375" style="39" customWidth="1"/>
    <col min="1027" max="1027" width="14.125" style="39" customWidth="1"/>
    <col min="1028" max="1030" width="12.375" style="39" customWidth="1"/>
    <col min="1031" max="1031" width="14.625" style="39" customWidth="1"/>
    <col min="1032" max="1280" width="9" style="39"/>
    <col min="1281" max="1281" width="21.75" style="39" customWidth="1"/>
    <col min="1282" max="1282" width="12.375" style="39" customWidth="1"/>
    <col min="1283" max="1283" width="14.125" style="39" customWidth="1"/>
    <col min="1284" max="1286" width="12.375" style="39" customWidth="1"/>
    <col min="1287" max="1287" width="14.625" style="39" customWidth="1"/>
    <col min="1288" max="1536" width="9" style="39"/>
    <col min="1537" max="1537" width="21.75" style="39" customWidth="1"/>
    <col min="1538" max="1538" width="12.375" style="39" customWidth="1"/>
    <col min="1539" max="1539" width="14.125" style="39" customWidth="1"/>
    <col min="1540" max="1542" width="12.375" style="39" customWidth="1"/>
    <col min="1543" max="1543" width="14.625" style="39" customWidth="1"/>
    <col min="1544" max="1792" width="9" style="39"/>
    <col min="1793" max="1793" width="21.75" style="39" customWidth="1"/>
    <col min="1794" max="1794" width="12.375" style="39" customWidth="1"/>
    <col min="1795" max="1795" width="14.125" style="39" customWidth="1"/>
    <col min="1796" max="1798" width="12.375" style="39" customWidth="1"/>
    <col min="1799" max="1799" width="14.625" style="39" customWidth="1"/>
    <col min="1800" max="2048" width="9" style="39"/>
    <col min="2049" max="2049" width="21.75" style="39" customWidth="1"/>
    <col min="2050" max="2050" width="12.375" style="39" customWidth="1"/>
    <col min="2051" max="2051" width="14.125" style="39" customWidth="1"/>
    <col min="2052" max="2054" width="12.375" style="39" customWidth="1"/>
    <col min="2055" max="2055" width="14.625" style="39" customWidth="1"/>
    <col min="2056" max="2304" width="9" style="39"/>
    <col min="2305" max="2305" width="21.75" style="39" customWidth="1"/>
    <col min="2306" max="2306" width="12.375" style="39" customWidth="1"/>
    <col min="2307" max="2307" width="14.125" style="39" customWidth="1"/>
    <col min="2308" max="2310" width="12.375" style="39" customWidth="1"/>
    <col min="2311" max="2311" width="14.625" style="39" customWidth="1"/>
    <col min="2312" max="2560" width="9" style="39"/>
    <col min="2561" max="2561" width="21.75" style="39" customWidth="1"/>
    <col min="2562" max="2562" width="12.375" style="39" customWidth="1"/>
    <col min="2563" max="2563" width="14.125" style="39" customWidth="1"/>
    <col min="2564" max="2566" width="12.375" style="39" customWidth="1"/>
    <col min="2567" max="2567" width="14.625" style="39" customWidth="1"/>
    <col min="2568" max="2816" width="9" style="39"/>
    <col min="2817" max="2817" width="21.75" style="39" customWidth="1"/>
    <col min="2818" max="2818" width="12.375" style="39" customWidth="1"/>
    <col min="2819" max="2819" width="14.125" style="39" customWidth="1"/>
    <col min="2820" max="2822" width="12.375" style="39" customWidth="1"/>
    <col min="2823" max="2823" width="14.625" style="39" customWidth="1"/>
    <col min="2824" max="3072" width="9" style="39"/>
    <col min="3073" max="3073" width="21.75" style="39" customWidth="1"/>
    <col min="3074" max="3074" width="12.375" style="39" customWidth="1"/>
    <col min="3075" max="3075" width="14.125" style="39" customWidth="1"/>
    <col min="3076" max="3078" width="12.375" style="39" customWidth="1"/>
    <col min="3079" max="3079" width="14.625" style="39" customWidth="1"/>
    <col min="3080" max="3328" width="9" style="39"/>
    <col min="3329" max="3329" width="21.75" style="39" customWidth="1"/>
    <col min="3330" max="3330" width="12.375" style="39" customWidth="1"/>
    <col min="3331" max="3331" width="14.125" style="39" customWidth="1"/>
    <col min="3332" max="3334" width="12.375" style="39" customWidth="1"/>
    <col min="3335" max="3335" width="14.625" style="39" customWidth="1"/>
    <col min="3336" max="3584" width="9" style="39"/>
    <col min="3585" max="3585" width="21.75" style="39" customWidth="1"/>
    <col min="3586" max="3586" width="12.375" style="39" customWidth="1"/>
    <col min="3587" max="3587" width="14.125" style="39" customWidth="1"/>
    <col min="3588" max="3590" width="12.375" style="39" customWidth="1"/>
    <col min="3591" max="3591" width="14.625" style="39" customWidth="1"/>
    <col min="3592" max="3840" width="9" style="39"/>
    <col min="3841" max="3841" width="21.75" style="39" customWidth="1"/>
    <col min="3842" max="3842" width="12.375" style="39" customWidth="1"/>
    <col min="3843" max="3843" width="14.125" style="39" customWidth="1"/>
    <col min="3844" max="3846" width="12.375" style="39" customWidth="1"/>
    <col min="3847" max="3847" width="14.625" style="39" customWidth="1"/>
    <col min="3848" max="4096" width="9" style="39"/>
    <col min="4097" max="4097" width="21.75" style="39" customWidth="1"/>
    <col min="4098" max="4098" width="12.375" style="39" customWidth="1"/>
    <col min="4099" max="4099" width="14.125" style="39" customWidth="1"/>
    <col min="4100" max="4102" width="12.375" style="39" customWidth="1"/>
    <col min="4103" max="4103" width="14.625" style="39" customWidth="1"/>
    <col min="4104" max="4352" width="9" style="39"/>
    <col min="4353" max="4353" width="21.75" style="39" customWidth="1"/>
    <col min="4354" max="4354" width="12.375" style="39" customWidth="1"/>
    <col min="4355" max="4355" width="14.125" style="39" customWidth="1"/>
    <col min="4356" max="4358" width="12.375" style="39" customWidth="1"/>
    <col min="4359" max="4359" width="14.625" style="39" customWidth="1"/>
    <col min="4360" max="4608" width="9" style="39"/>
    <col min="4609" max="4609" width="21.75" style="39" customWidth="1"/>
    <col min="4610" max="4610" width="12.375" style="39" customWidth="1"/>
    <col min="4611" max="4611" width="14.125" style="39" customWidth="1"/>
    <col min="4612" max="4614" width="12.375" style="39" customWidth="1"/>
    <col min="4615" max="4615" width="14.625" style="39" customWidth="1"/>
    <col min="4616" max="4864" width="9" style="39"/>
    <col min="4865" max="4865" width="21.75" style="39" customWidth="1"/>
    <col min="4866" max="4866" width="12.375" style="39" customWidth="1"/>
    <col min="4867" max="4867" width="14.125" style="39" customWidth="1"/>
    <col min="4868" max="4870" width="12.375" style="39" customWidth="1"/>
    <col min="4871" max="4871" width="14.625" style="39" customWidth="1"/>
    <col min="4872" max="5120" width="9" style="39"/>
    <col min="5121" max="5121" width="21.75" style="39" customWidth="1"/>
    <col min="5122" max="5122" width="12.375" style="39" customWidth="1"/>
    <col min="5123" max="5123" width="14.125" style="39" customWidth="1"/>
    <col min="5124" max="5126" width="12.375" style="39" customWidth="1"/>
    <col min="5127" max="5127" width="14.625" style="39" customWidth="1"/>
    <col min="5128" max="5376" width="9" style="39"/>
    <col min="5377" max="5377" width="21.75" style="39" customWidth="1"/>
    <col min="5378" max="5378" width="12.375" style="39" customWidth="1"/>
    <col min="5379" max="5379" width="14.125" style="39" customWidth="1"/>
    <col min="5380" max="5382" width="12.375" style="39" customWidth="1"/>
    <col min="5383" max="5383" width="14.625" style="39" customWidth="1"/>
    <col min="5384" max="5632" width="9" style="39"/>
    <col min="5633" max="5633" width="21.75" style="39" customWidth="1"/>
    <col min="5634" max="5634" width="12.375" style="39" customWidth="1"/>
    <col min="5635" max="5635" width="14.125" style="39" customWidth="1"/>
    <col min="5636" max="5638" width="12.375" style="39" customWidth="1"/>
    <col min="5639" max="5639" width="14.625" style="39" customWidth="1"/>
    <col min="5640" max="5888" width="9" style="39"/>
    <col min="5889" max="5889" width="21.75" style="39" customWidth="1"/>
    <col min="5890" max="5890" width="12.375" style="39" customWidth="1"/>
    <col min="5891" max="5891" width="14.125" style="39" customWidth="1"/>
    <col min="5892" max="5894" width="12.375" style="39" customWidth="1"/>
    <col min="5895" max="5895" width="14.625" style="39" customWidth="1"/>
    <col min="5896" max="6144" width="9" style="39"/>
    <col min="6145" max="6145" width="21.75" style="39" customWidth="1"/>
    <col min="6146" max="6146" width="12.375" style="39" customWidth="1"/>
    <col min="6147" max="6147" width="14.125" style="39" customWidth="1"/>
    <col min="6148" max="6150" width="12.375" style="39" customWidth="1"/>
    <col min="6151" max="6151" width="14.625" style="39" customWidth="1"/>
    <col min="6152" max="6400" width="9" style="39"/>
    <col min="6401" max="6401" width="21.75" style="39" customWidth="1"/>
    <col min="6402" max="6402" width="12.375" style="39" customWidth="1"/>
    <col min="6403" max="6403" width="14.125" style="39" customWidth="1"/>
    <col min="6404" max="6406" width="12.375" style="39" customWidth="1"/>
    <col min="6407" max="6407" width="14.625" style="39" customWidth="1"/>
    <col min="6408" max="6656" width="9" style="39"/>
    <col min="6657" max="6657" width="21.75" style="39" customWidth="1"/>
    <col min="6658" max="6658" width="12.375" style="39" customWidth="1"/>
    <col min="6659" max="6659" width="14.125" style="39" customWidth="1"/>
    <col min="6660" max="6662" width="12.375" style="39" customWidth="1"/>
    <col min="6663" max="6663" width="14.625" style="39" customWidth="1"/>
    <col min="6664" max="6912" width="9" style="39"/>
    <col min="6913" max="6913" width="21.75" style="39" customWidth="1"/>
    <col min="6914" max="6914" width="12.375" style="39" customWidth="1"/>
    <col min="6915" max="6915" width="14.125" style="39" customWidth="1"/>
    <col min="6916" max="6918" width="12.375" style="39" customWidth="1"/>
    <col min="6919" max="6919" width="14.625" style="39" customWidth="1"/>
    <col min="6920" max="7168" width="9" style="39"/>
    <col min="7169" max="7169" width="21.75" style="39" customWidth="1"/>
    <col min="7170" max="7170" width="12.375" style="39" customWidth="1"/>
    <col min="7171" max="7171" width="14.125" style="39" customWidth="1"/>
    <col min="7172" max="7174" width="12.375" style="39" customWidth="1"/>
    <col min="7175" max="7175" width="14.625" style="39" customWidth="1"/>
    <col min="7176" max="7424" width="9" style="39"/>
    <col min="7425" max="7425" width="21.75" style="39" customWidth="1"/>
    <col min="7426" max="7426" width="12.375" style="39" customWidth="1"/>
    <col min="7427" max="7427" width="14.125" style="39" customWidth="1"/>
    <col min="7428" max="7430" width="12.375" style="39" customWidth="1"/>
    <col min="7431" max="7431" width="14.625" style="39" customWidth="1"/>
    <col min="7432" max="7680" width="9" style="39"/>
    <col min="7681" max="7681" width="21.75" style="39" customWidth="1"/>
    <col min="7682" max="7682" width="12.375" style="39" customWidth="1"/>
    <col min="7683" max="7683" width="14.125" style="39" customWidth="1"/>
    <col min="7684" max="7686" width="12.375" style="39" customWidth="1"/>
    <col min="7687" max="7687" width="14.625" style="39" customWidth="1"/>
    <col min="7688" max="7936" width="9" style="39"/>
    <col min="7937" max="7937" width="21.75" style="39" customWidth="1"/>
    <col min="7938" max="7938" width="12.375" style="39" customWidth="1"/>
    <col min="7939" max="7939" width="14.125" style="39" customWidth="1"/>
    <col min="7940" max="7942" width="12.375" style="39" customWidth="1"/>
    <col min="7943" max="7943" width="14.625" style="39" customWidth="1"/>
    <col min="7944" max="8192" width="9" style="39"/>
    <col min="8193" max="8193" width="21.75" style="39" customWidth="1"/>
    <col min="8194" max="8194" width="12.375" style="39" customWidth="1"/>
    <col min="8195" max="8195" width="14.125" style="39" customWidth="1"/>
    <col min="8196" max="8198" width="12.375" style="39" customWidth="1"/>
    <col min="8199" max="8199" width="14.625" style="39" customWidth="1"/>
    <col min="8200" max="8448" width="9" style="39"/>
    <col min="8449" max="8449" width="21.75" style="39" customWidth="1"/>
    <col min="8450" max="8450" width="12.375" style="39" customWidth="1"/>
    <col min="8451" max="8451" width="14.125" style="39" customWidth="1"/>
    <col min="8452" max="8454" width="12.375" style="39" customWidth="1"/>
    <col min="8455" max="8455" width="14.625" style="39" customWidth="1"/>
    <col min="8456" max="8704" width="9" style="39"/>
    <col min="8705" max="8705" width="21.75" style="39" customWidth="1"/>
    <col min="8706" max="8706" width="12.375" style="39" customWidth="1"/>
    <col min="8707" max="8707" width="14.125" style="39" customWidth="1"/>
    <col min="8708" max="8710" width="12.375" style="39" customWidth="1"/>
    <col min="8711" max="8711" width="14.625" style="39" customWidth="1"/>
    <col min="8712" max="8960" width="9" style="39"/>
    <col min="8961" max="8961" width="21.75" style="39" customWidth="1"/>
    <col min="8962" max="8962" width="12.375" style="39" customWidth="1"/>
    <col min="8963" max="8963" width="14.125" style="39" customWidth="1"/>
    <col min="8964" max="8966" width="12.375" style="39" customWidth="1"/>
    <col min="8967" max="8967" width="14.625" style="39" customWidth="1"/>
    <col min="8968" max="9216" width="9" style="39"/>
    <col min="9217" max="9217" width="21.75" style="39" customWidth="1"/>
    <col min="9218" max="9218" width="12.375" style="39" customWidth="1"/>
    <col min="9219" max="9219" width="14.125" style="39" customWidth="1"/>
    <col min="9220" max="9222" width="12.375" style="39" customWidth="1"/>
    <col min="9223" max="9223" width="14.625" style="39" customWidth="1"/>
    <col min="9224" max="9472" width="9" style="39"/>
    <col min="9473" max="9473" width="21.75" style="39" customWidth="1"/>
    <col min="9474" max="9474" width="12.375" style="39" customWidth="1"/>
    <col min="9475" max="9475" width="14.125" style="39" customWidth="1"/>
    <col min="9476" max="9478" width="12.375" style="39" customWidth="1"/>
    <col min="9479" max="9479" width="14.625" style="39" customWidth="1"/>
    <col min="9480" max="9728" width="9" style="39"/>
    <col min="9729" max="9729" width="21.75" style="39" customWidth="1"/>
    <col min="9730" max="9730" width="12.375" style="39" customWidth="1"/>
    <col min="9731" max="9731" width="14.125" style="39" customWidth="1"/>
    <col min="9732" max="9734" width="12.375" style="39" customWidth="1"/>
    <col min="9735" max="9735" width="14.625" style="39" customWidth="1"/>
    <col min="9736" max="9984" width="9" style="39"/>
    <col min="9985" max="9985" width="21.75" style="39" customWidth="1"/>
    <col min="9986" max="9986" width="12.375" style="39" customWidth="1"/>
    <col min="9987" max="9987" width="14.125" style="39" customWidth="1"/>
    <col min="9988" max="9990" width="12.375" style="39" customWidth="1"/>
    <col min="9991" max="9991" width="14.625" style="39" customWidth="1"/>
    <col min="9992" max="10240" width="9" style="39"/>
    <col min="10241" max="10241" width="21.75" style="39" customWidth="1"/>
    <col min="10242" max="10242" width="12.375" style="39" customWidth="1"/>
    <col min="10243" max="10243" width="14.125" style="39" customWidth="1"/>
    <col min="10244" max="10246" width="12.375" style="39" customWidth="1"/>
    <col min="10247" max="10247" width="14.625" style="39" customWidth="1"/>
    <col min="10248" max="10496" width="9" style="39"/>
    <col min="10497" max="10497" width="21.75" style="39" customWidth="1"/>
    <col min="10498" max="10498" width="12.375" style="39" customWidth="1"/>
    <col min="10499" max="10499" width="14.125" style="39" customWidth="1"/>
    <col min="10500" max="10502" width="12.375" style="39" customWidth="1"/>
    <col min="10503" max="10503" width="14.625" style="39" customWidth="1"/>
    <col min="10504" max="10752" width="9" style="39"/>
    <col min="10753" max="10753" width="21.75" style="39" customWidth="1"/>
    <col min="10754" max="10754" width="12.375" style="39" customWidth="1"/>
    <col min="10755" max="10755" width="14.125" style="39" customWidth="1"/>
    <col min="10756" max="10758" width="12.375" style="39" customWidth="1"/>
    <col min="10759" max="10759" width="14.625" style="39" customWidth="1"/>
    <col min="10760" max="11008" width="9" style="39"/>
    <col min="11009" max="11009" width="21.75" style="39" customWidth="1"/>
    <col min="11010" max="11010" width="12.375" style="39" customWidth="1"/>
    <col min="11011" max="11011" width="14.125" style="39" customWidth="1"/>
    <col min="11012" max="11014" width="12.375" style="39" customWidth="1"/>
    <col min="11015" max="11015" width="14.625" style="39" customWidth="1"/>
    <col min="11016" max="11264" width="9" style="39"/>
    <col min="11265" max="11265" width="21.75" style="39" customWidth="1"/>
    <col min="11266" max="11266" width="12.375" style="39" customWidth="1"/>
    <col min="11267" max="11267" width="14.125" style="39" customWidth="1"/>
    <col min="11268" max="11270" width="12.375" style="39" customWidth="1"/>
    <col min="11271" max="11271" width="14.625" style="39" customWidth="1"/>
    <col min="11272" max="11520" width="9" style="39"/>
    <col min="11521" max="11521" width="21.75" style="39" customWidth="1"/>
    <col min="11522" max="11522" width="12.375" style="39" customWidth="1"/>
    <col min="11523" max="11523" width="14.125" style="39" customWidth="1"/>
    <col min="11524" max="11526" width="12.375" style="39" customWidth="1"/>
    <col min="11527" max="11527" width="14.625" style="39" customWidth="1"/>
    <col min="11528" max="11776" width="9" style="39"/>
    <col min="11777" max="11777" width="21.75" style="39" customWidth="1"/>
    <col min="11778" max="11778" width="12.375" style="39" customWidth="1"/>
    <col min="11779" max="11779" width="14.125" style="39" customWidth="1"/>
    <col min="11780" max="11782" width="12.375" style="39" customWidth="1"/>
    <col min="11783" max="11783" width="14.625" style="39" customWidth="1"/>
    <col min="11784" max="12032" width="9" style="39"/>
    <col min="12033" max="12033" width="21.75" style="39" customWidth="1"/>
    <col min="12034" max="12034" width="12.375" style="39" customWidth="1"/>
    <col min="12035" max="12035" width="14.125" style="39" customWidth="1"/>
    <col min="12036" max="12038" width="12.375" style="39" customWidth="1"/>
    <col min="12039" max="12039" width="14.625" style="39" customWidth="1"/>
    <col min="12040" max="12288" width="9" style="39"/>
    <col min="12289" max="12289" width="21.75" style="39" customWidth="1"/>
    <col min="12290" max="12290" width="12.375" style="39" customWidth="1"/>
    <col min="12291" max="12291" width="14.125" style="39" customWidth="1"/>
    <col min="12292" max="12294" width="12.375" style="39" customWidth="1"/>
    <col min="12295" max="12295" width="14.625" style="39" customWidth="1"/>
    <col min="12296" max="12544" width="9" style="39"/>
    <col min="12545" max="12545" width="21.75" style="39" customWidth="1"/>
    <col min="12546" max="12546" width="12.375" style="39" customWidth="1"/>
    <col min="12547" max="12547" width="14.125" style="39" customWidth="1"/>
    <col min="12548" max="12550" width="12.375" style="39" customWidth="1"/>
    <col min="12551" max="12551" width="14.625" style="39" customWidth="1"/>
    <col min="12552" max="12800" width="9" style="39"/>
    <col min="12801" max="12801" width="21.75" style="39" customWidth="1"/>
    <col min="12802" max="12802" width="12.375" style="39" customWidth="1"/>
    <col min="12803" max="12803" width="14.125" style="39" customWidth="1"/>
    <col min="12804" max="12806" width="12.375" style="39" customWidth="1"/>
    <col min="12807" max="12807" width="14.625" style="39" customWidth="1"/>
    <col min="12808" max="13056" width="9" style="39"/>
    <col min="13057" max="13057" width="21.75" style="39" customWidth="1"/>
    <col min="13058" max="13058" width="12.375" style="39" customWidth="1"/>
    <col min="13059" max="13059" width="14.125" style="39" customWidth="1"/>
    <col min="13060" max="13062" width="12.375" style="39" customWidth="1"/>
    <col min="13063" max="13063" width="14.625" style="39" customWidth="1"/>
    <col min="13064" max="13312" width="9" style="39"/>
    <col min="13313" max="13313" width="21.75" style="39" customWidth="1"/>
    <col min="13314" max="13314" width="12.375" style="39" customWidth="1"/>
    <col min="13315" max="13315" width="14.125" style="39" customWidth="1"/>
    <col min="13316" max="13318" width="12.375" style="39" customWidth="1"/>
    <col min="13319" max="13319" width="14.625" style="39" customWidth="1"/>
    <col min="13320" max="13568" width="9" style="39"/>
    <col min="13569" max="13569" width="21.75" style="39" customWidth="1"/>
    <col min="13570" max="13570" width="12.375" style="39" customWidth="1"/>
    <col min="13571" max="13571" width="14.125" style="39" customWidth="1"/>
    <col min="13572" max="13574" width="12.375" style="39" customWidth="1"/>
    <col min="13575" max="13575" width="14.625" style="39" customWidth="1"/>
    <col min="13576" max="13824" width="9" style="39"/>
    <col min="13825" max="13825" width="21.75" style="39" customWidth="1"/>
    <col min="13826" max="13826" width="12.375" style="39" customWidth="1"/>
    <col min="13827" max="13827" width="14.125" style="39" customWidth="1"/>
    <col min="13828" max="13830" width="12.375" style="39" customWidth="1"/>
    <col min="13831" max="13831" width="14.625" style="39" customWidth="1"/>
    <col min="13832" max="14080" width="9" style="39"/>
    <col min="14081" max="14081" width="21.75" style="39" customWidth="1"/>
    <col min="14082" max="14082" width="12.375" style="39" customWidth="1"/>
    <col min="14083" max="14083" width="14.125" style="39" customWidth="1"/>
    <col min="14084" max="14086" width="12.375" style="39" customWidth="1"/>
    <col min="14087" max="14087" width="14.625" style="39" customWidth="1"/>
    <col min="14088" max="14336" width="9" style="39"/>
    <col min="14337" max="14337" width="21.75" style="39" customWidth="1"/>
    <col min="14338" max="14338" width="12.375" style="39" customWidth="1"/>
    <col min="14339" max="14339" width="14.125" style="39" customWidth="1"/>
    <col min="14340" max="14342" width="12.375" style="39" customWidth="1"/>
    <col min="14343" max="14343" width="14.625" style="39" customWidth="1"/>
    <col min="14344" max="14592" width="9" style="39"/>
    <col min="14593" max="14593" width="21.75" style="39" customWidth="1"/>
    <col min="14594" max="14594" width="12.375" style="39" customWidth="1"/>
    <col min="14595" max="14595" width="14.125" style="39" customWidth="1"/>
    <col min="14596" max="14598" width="12.375" style="39" customWidth="1"/>
    <col min="14599" max="14599" width="14.625" style="39" customWidth="1"/>
    <col min="14600" max="14848" width="9" style="39"/>
    <col min="14849" max="14849" width="21.75" style="39" customWidth="1"/>
    <col min="14850" max="14850" width="12.375" style="39" customWidth="1"/>
    <col min="14851" max="14851" width="14.125" style="39" customWidth="1"/>
    <col min="14852" max="14854" width="12.375" style="39" customWidth="1"/>
    <col min="14855" max="14855" width="14.625" style="39" customWidth="1"/>
    <col min="14856" max="15104" width="9" style="39"/>
    <col min="15105" max="15105" width="21.75" style="39" customWidth="1"/>
    <col min="15106" max="15106" width="12.375" style="39" customWidth="1"/>
    <col min="15107" max="15107" width="14.125" style="39" customWidth="1"/>
    <col min="15108" max="15110" width="12.375" style="39" customWidth="1"/>
    <col min="15111" max="15111" width="14.625" style="39" customWidth="1"/>
    <col min="15112" max="15360" width="9" style="39"/>
    <col min="15361" max="15361" width="21.75" style="39" customWidth="1"/>
    <col min="15362" max="15362" width="12.375" style="39" customWidth="1"/>
    <col min="15363" max="15363" width="14.125" style="39" customWidth="1"/>
    <col min="15364" max="15366" width="12.375" style="39" customWidth="1"/>
    <col min="15367" max="15367" width="14.625" style="39" customWidth="1"/>
    <col min="15368" max="15616" width="9" style="39"/>
    <col min="15617" max="15617" width="21.75" style="39" customWidth="1"/>
    <col min="15618" max="15618" width="12.375" style="39" customWidth="1"/>
    <col min="15619" max="15619" width="14.125" style="39" customWidth="1"/>
    <col min="15620" max="15622" width="12.375" style="39" customWidth="1"/>
    <col min="15623" max="15623" width="14.625" style="39" customWidth="1"/>
    <col min="15624" max="15872" width="9" style="39"/>
    <col min="15873" max="15873" width="21.75" style="39" customWidth="1"/>
    <col min="15874" max="15874" width="12.375" style="39" customWidth="1"/>
    <col min="15875" max="15875" width="14.125" style="39" customWidth="1"/>
    <col min="15876" max="15878" width="12.375" style="39" customWidth="1"/>
    <col min="15879" max="15879" width="14.625" style="39" customWidth="1"/>
    <col min="15880" max="16128" width="9" style="39"/>
    <col min="16129" max="16129" width="21.75" style="39" customWidth="1"/>
    <col min="16130" max="16130" width="12.375" style="39" customWidth="1"/>
    <col min="16131" max="16131" width="14.125" style="39" customWidth="1"/>
    <col min="16132" max="16134" width="12.375" style="39" customWidth="1"/>
    <col min="16135" max="16135" width="14.625" style="39" customWidth="1"/>
    <col min="16136" max="16384" width="9" style="39"/>
  </cols>
  <sheetData>
    <row r="1" spans="1:7" ht="14.25">
      <c r="A1" s="326" t="s">
        <v>144</v>
      </c>
      <c r="B1" s="326"/>
      <c r="C1" s="326"/>
      <c r="D1" s="326"/>
      <c r="E1" s="326"/>
      <c r="F1" s="326"/>
      <c r="G1" s="326"/>
    </row>
    <row r="2" spans="1:7" ht="14.25">
      <c r="A2" s="137"/>
    </row>
    <row r="3" spans="1:7" ht="14.25">
      <c r="A3" s="325" t="s">
        <v>145</v>
      </c>
      <c r="B3" s="325"/>
      <c r="C3" s="325"/>
      <c r="D3" s="325"/>
      <c r="E3" s="325"/>
      <c r="F3" s="325"/>
      <c r="G3" s="325"/>
    </row>
    <row r="4" spans="1:7" ht="14.25">
      <c r="A4" s="137"/>
    </row>
    <row r="5" spans="1:7" ht="17.25" customHeight="1">
      <c r="E5" s="138" t="s">
        <v>146</v>
      </c>
      <c r="F5" s="327" t="str">
        <f>IF(経費支出管理表!H3="","",経費支出管理表!H3)</f>
        <v/>
      </c>
      <c r="G5" s="327"/>
    </row>
    <row r="6" spans="1:7" ht="17.25" customHeight="1">
      <c r="E6" s="138" t="s">
        <v>147</v>
      </c>
      <c r="F6" s="327" t="str">
        <f>IF(経費支出管理表!H4="","",経費支出管理表!H4)</f>
        <v/>
      </c>
      <c r="G6" s="327"/>
    </row>
    <row r="7" spans="1:7" ht="14.25">
      <c r="A7" s="137"/>
    </row>
    <row r="8" spans="1:7" ht="51.75" customHeight="1">
      <c r="A8" s="328" t="s">
        <v>148</v>
      </c>
      <c r="B8" s="328"/>
      <c r="C8" s="328"/>
      <c r="D8" s="328"/>
      <c r="E8" s="328"/>
      <c r="F8" s="328"/>
      <c r="G8" s="328"/>
    </row>
    <row r="9" spans="1:7" ht="14.25">
      <c r="A9" s="137"/>
    </row>
    <row r="10" spans="1:7" ht="14.25">
      <c r="A10" s="325" t="s">
        <v>149</v>
      </c>
      <c r="B10" s="325"/>
      <c r="C10" s="325"/>
      <c r="D10" s="325"/>
      <c r="E10" s="325"/>
      <c r="F10" s="325"/>
      <c r="G10" s="325"/>
    </row>
    <row r="11" spans="1:7" ht="14.25">
      <c r="A11" s="137"/>
    </row>
    <row r="12" spans="1:7" ht="14.25">
      <c r="A12" s="326" t="s">
        <v>150</v>
      </c>
      <c r="B12" s="326"/>
      <c r="C12" s="326"/>
      <c r="D12" s="326"/>
      <c r="E12" s="326"/>
      <c r="F12" s="326"/>
      <c r="G12" s="326"/>
    </row>
    <row r="13" spans="1:7" ht="14.25">
      <c r="A13" s="137"/>
    </row>
    <row r="14" spans="1:7" ht="14.25">
      <c r="A14" s="326" t="s">
        <v>151</v>
      </c>
      <c r="B14" s="326"/>
      <c r="C14" s="326"/>
      <c r="D14" s="326"/>
      <c r="E14" s="139" t="s">
        <v>152</v>
      </c>
      <c r="F14" s="139" t="s">
        <v>153</v>
      </c>
      <c r="G14" s="139"/>
    </row>
    <row r="15" spans="1:7" ht="14.25">
      <c r="A15" s="326" t="s">
        <v>154</v>
      </c>
      <c r="B15" s="326"/>
      <c r="C15" s="326"/>
      <c r="D15" s="326"/>
      <c r="E15" s="139" t="s">
        <v>152</v>
      </c>
      <c r="F15" s="139" t="s">
        <v>153</v>
      </c>
      <c r="G15" s="139"/>
    </row>
    <row r="16" spans="1:7" ht="14.25">
      <c r="A16" s="326" t="s">
        <v>155</v>
      </c>
      <c r="B16" s="326"/>
      <c r="C16" s="326"/>
      <c r="D16" s="326"/>
      <c r="E16" s="139" t="s">
        <v>152</v>
      </c>
      <c r="F16" s="139" t="s">
        <v>153</v>
      </c>
      <c r="G16" s="139"/>
    </row>
    <row r="17" spans="1:7" ht="14.25">
      <c r="A17" s="137"/>
    </row>
    <row r="18" spans="1:7" ht="14.25">
      <c r="A18" s="140"/>
      <c r="G18" s="39" t="s">
        <v>156</v>
      </c>
    </row>
    <row r="19" spans="1:7" ht="22.5">
      <c r="A19" s="141" t="s">
        <v>157</v>
      </c>
      <c r="B19" s="141" t="s">
        <v>158</v>
      </c>
      <c r="C19" s="141" t="s">
        <v>159</v>
      </c>
      <c r="D19" s="141" t="s">
        <v>160</v>
      </c>
      <c r="E19" s="141" t="s">
        <v>161</v>
      </c>
      <c r="F19" s="141" t="s">
        <v>162</v>
      </c>
      <c r="G19" s="141" t="s">
        <v>163</v>
      </c>
    </row>
    <row r="20" spans="1:7" ht="56.25" customHeight="1">
      <c r="A20" s="142"/>
      <c r="B20" s="143" t="str">
        <f>IF(A20="","",IF(別紙３支出内訳書!E28=0,"",別紙３支出内訳書!E28))</f>
        <v/>
      </c>
      <c r="C20" s="143" t="str">
        <f>IF(A20="","",IF(別紙３支出内訳書!E21=0,"",別紙３支出内訳書!E21))</f>
        <v/>
      </c>
      <c r="D20" s="143"/>
      <c r="E20" s="143"/>
      <c r="F20" s="143" t="str">
        <f>IF(A20="","",IF(C20="","",C20-B20))</f>
        <v/>
      </c>
      <c r="G20" s="143" t="str">
        <f>IF(A20="","",MAX(IF(F20="","",ROUNDUP((E20-F20)*(B20/C20),0)),0))</f>
        <v/>
      </c>
    </row>
    <row r="21" spans="1:7" ht="14.25">
      <c r="A21" s="137"/>
    </row>
    <row r="22" spans="1:7" ht="16.5" customHeight="1">
      <c r="A22" s="330" t="s">
        <v>164</v>
      </c>
      <c r="B22" s="330"/>
      <c r="C22" s="330"/>
      <c r="D22" s="330"/>
      <c r="E22" s="330"/>
      <c r="F22" s="330"/>
      <c r="G22" s="330"/>
    </row>
    <row r="23" spans="1:7" ht="16.5" customHeight="1">
      <c r="A23" s="330" t="s">
        <v>165</v>
      </c>
      <c r="B23" s="330"/>
      <c r="C23" s="330"/>
      <c r="D23" s="330"/>
      <c r="E23" s="330"/>
      <c r="F23" s="330"/>
      <c r="G23" s="330"/>
    </row>
    <row r="24" spans="1:7" ht="16.5" customHeight="1">
      <c r="A24" s="330" t="s">
        <v>166</v>
      </c>
      <c r="B24" s="330"/>
      <c r="C24" s="330"/>
      <c r="D24" s="330"/>
      <c r="E24" s="330"/>
      <c r="F24" s="330"/>
      <c r="G24" s="330"/>
    </row>
    <row r="25" spans="1:7" ht="16.5" customHeight="1">
      <c r="A25" s="330" t="s">
        <v>167</v>
      </c>
      <c r="B25" s="330"/>
      <c r="C25" s="330"/>
      <c r="D25" s="330"/>
      <c r="E25" s="330"/>
      <c r="F25" s="330"/>
      <c r="G25" s="330"/>
    </row>
    <row r="26" spans="1:7" ht="16.5" customHeight="1">
      <c r="A26" s="330" t="s">
        <v>168</v>
      </c>
      <c r="B26" s="330"/>
      <c r="C26" s="330"/>
      <c r="D26" s="330"/>
      <c r="E26" s="330"/>
      <c r="F26" s="330"/>
      <c r="G26" s="330"/>
    </row>
    <row r="27" spans="1:7" ht="16.5" customHeight="1">
      <c r="A27" s="144" t="s">
        <v>169</v>
      </c>
      <c r="B27" s="144"/>
      <c r="C27" s="144"/>
      <c r="D27" s="144"/>
      <c r="E27" s="144"/>
      <c r="F27" s="144"/>
      <c r="G27" s="144"/>
    </row>
    <row r="28" spans="1:7" ht="16.5" customHeight="1">
      <c r="A28" s="330" t="s">
        <v>170</v>
      </c>
      <c r="B28" s="330"/>
      <c r="C28" s="330"/>
      <c r="D28" s="330"/>
      <c r="E28" s="330"/>
      <c r="F28" s="330"/>
      <c r="G28" s="330"/>
    </row>
    <row r="29" spans="1:7" ht="16.5" customHeight="1">
      <c r="A29" s="330" t="s">
        <v>171</v>
      </c>
      <c r="B29" s="330"/>
      <c r="C29" s="330"/>
      <c r="D29" s="330"/>
      <c r="E29" s="330"/>
      <c r="F29" s="330"/>
      <c r="G29" s="330"/>
    </row>
    <row r="30" spans="1:7" ht="16.5" customHeight="1">
      <c r="A30" s="329" t="s">
        <v>172</v>
      </c>
      <c r="B30" s="329"/>
      <c r="C30" s="329"/>
      <c r="D30" s="329"/>
      <c r="E30" s="329"/>
      <c r="F30" s="329"/>
      <c r="G30" s="329"/>
    </row>
    <row r="31" spans="1:7" ht="16.5" customHeight="1">
      <c r="A31" s="330" t="s">
        <v>173</v>
      </c>
      <c r="B31" s="330"/>
      <c r="C31" s="330"/>
      <c r="D31" s="330"/>
      <c r="E31" s="330"/>
      <c r="F31" s="330"/>
      <c r="G31" s="330"/>
    </row>
    <row r="32" spans="1:7" ht="16.5" customHeight="1">
      <c r="A32" s="330" t="s">
        <v>174</v>
      </c>
      <c r="B32" s="330"/>
      <c r="C32" s="330"/>
      <c r="D32" s="330"/>
      <c r="E32" s="330"/>
      <c r="F32" s="330"/>
      <c r="G32" s="330"/>
    </row>
    <row r="33" spans="1:7" ht="16.5" customHeight="1">
      <c r="A33" s="330" t="s">
        <v>175</v>
      </c>
      <c r="B33" s="330"/>
      <c r="C33" s="330"/>
      <c r="D33" s="330"/>
      <c r="E33" s="330"/>
      <c r="F33" s="330"/>
      <c r="G33" s="330"/>
    </row>
    <row r="34" spans="1:7" ht="16.5" customHeight="1">
      <c r="A34" s="330" t="s">
        <v>176</v>
      </c>
      <c r="B34" s="330"/>
      <c r="C34" s="330"/>
      <c r="D34" s="330"/>
      <c r="E34" s="330"/>
      <c r="F34" s="330"/>
      <c r="G34" s="330"/>
    </row>
    <row r="35" spans="1:7" ht="16.5" customHeight="1">
      <c r="A35" s="330" t="s">
        <v>177</v>
      </c>
      <c r="B35" s="330"/>
      <c r="C35" s="330"/>
      <c r="D35" s="330"/>
      <c r="E35" s="330"/>
      <c r="F35" s="330"/>
      <c r="G35" s="330"/>
    </row>
    <row r="36" spans="1:7" ht="16.5" customHeight="1">
      <c r="A36" s="330" t="s">
        <v>178</v>
      </c>
      <c r="B36" s="330"/>
      <c r="C36" s="330"/>
      <c r="D36" s="330"/>
      <c r="E36" s="330"/>
      <c r="F36" s="330"/>
      <c r="G36" s="330"/>
    </row>
    <row r="37" spans="1:7" ht="16.5" customHeight="1">
      <c r="A37" s="330" t="s">
        <v>179</v>
      </c>
      <c r="B37" s="330"/>
      <c r="C37" s="330"/>
      <c r="D37" s="330"/>
      <c r="E37" s="330"/>
      <c r="F37" s="330"/>
      <c r="G37" s="330"/>
    </row>
  </sheetData>
  <mergeCells count="25">
    <mergeCell ref="A37:G37"/>
    <mergeCell ref="A31:G31"/>
    <mergeCell ref="A32:G32"/>
    <mergeCell ref="A33:G33"/>
    <mergeCell ref="A34:G34"/>
    <mergeCell ref="A35:G35"/>
    <mergeCell ref="A36:G36"/>
    <mergeCell ref="A30:G30"/>
    <mergeCell ref="A12:G12"/>
    <mergeCell ref="A14:D14"/>
    <mergeCell ref="A15:D15"/>
    <mergeCell ref="A16:D16"/>
    <mergeCell ref="A22:G22"/>
    <mergeCell ref="A23:G23"/>
    <mergeCell ref="A24:G24"/>
    <mergeCell ref="A25:G25"/>
    <mergeCell ref="A26:G26"/>
    <mergeCell ref="A28:G28"/>
    <mergeCell ref="A29:G29"/>
    <mergeCell ref="A10:G10"/>
    <mergeCell ref="A1:G1"/>
    <mergeCell ref="A3:G3"/>
    <mergeCell ref="F5:G5"/>
    <mergeCell ref="F6:G6"/>
    <mergeCell ref="A8:G8"/>
  </mergeCells>
  <phoneticPr fontId="13"/>
  <conditionalFormatting sqref="D20:E20 A20">
    <cfRule type="containsBlanks" dxfId="19" priority="4" stopIfTrue="1">
      <formula>LEN(TRIM(A20))=0</formula>
    </cfRule>
  </conditionalFormatting>
  <conditionalFormatting sqref="B20:C20">
    <cfRule type="containsBlanks" dxfId="18" priority="3" stopIfTrue="1">
      <formula>LEN(TRIM(B20))=0</formula>
    </cfRule>
  </conditionalFormatting>
  <conditionalFormatting sqref="F20">
    <cfRule type="containsBlanks" dxfId="17" priority="2" stopIfTrue="1">
      <formula>LEN(TRIM(F20))=0</formula>
    </cfRule>
  </conditionalFormatting>
  <conditionalFormatting sqref="G20">
    <cfRule type="containsBlanks" dxfId="16"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showGridLines="0" view="pageBreakPreview" zoomScaleNormal="100" zoomScaleSheetLayoutView="100" workbookViewId="0">
      <selection activeCell="M21" sqref="M21"/>
    </sheetView>
  </sheetViews>
  <sheetFormatPr defaultColWidth="9" defaultRowHeight="14.25"/>
  <cols>
    <col min="1" max="1" width="14.5" style="139" customWidth="1"/>
    <col min="2" max="2" width="4.5" style="139" customWidth="1"/>
    <col min="3" max="4" width="13.625" style="139" customWidth="1"/>
    <col min="5" max="5" width="10" style="139" customWidth="1"/>
    <col min="6" max="6" width="10.75" style="139" customWidth="1"/>
    <col min="7" max="7" width="13.625" style="139" customWidth="1"/>
    <col min="8" max="8" width="10.125" style="139" customWidth="1"/>
    <col min="9" max="9" width="9.375" style="139" bestFit="1" customWidth="1"/>
    <col min="10" max="255" width="9" style="139"/>
    <col min="256" max="256" width="14.5" style="139" customWidth="1"/>
    <col min="257" max="257" width="4.5" style="139" customWidth="1"/>
    <col min="258" max="259" width="13.625" style="139" customWidth="1"/>
    <col min="260" max="260" width="14.25" style="139" customWidth="1"/>
    <col min="261" max="262" width="7.25" style="139" customWidth="1"/>
    <col min="263" max="263" width="8.375" style="139" customWidth="1"/>
    <col min="264" max="264" width="8.25" style="139" customWidth="1"/>
    <col min="265" max="511" width="9" style="139"/>
    <col min="512" max="512" width="14.5" style="139" customWidth="1"/>
    <col min="513" max="513" width="4.5" style="139" customWidth="1"/>
    <col min="514" max="515" width="13.625" style="139" customWidth="1"/>
    <col min="516" max="516" width="14.25" style="139" customWidth="1"/>
    <col min="517" max="518" width="7.25" style="139" customWidth="1"/>
    <col min="519" max="519" width="8.375" style="139" customWidth="1"/>
    <col min="520" max="520" width="8.25" style="139" customWidth="1"/>
    <col min="521" max="767" width="9" style="139"/>
    <col min="768" max="768" width="14.5" style="139" customWidth="1"/>
    <col min="769" max="769" width="4.5" style="139" customWidth="1"/>
    <col min="770" max="771" width="13.625" style="139" customWidth="1"/>
    <col min="772" max="772" width="14.25" style="139" customWidth="1"/>
    <col min="773" max="774" width="7.25" style="139" customWidth="1"/>
    <col min="775" max="775" width="8.375" style="139" customWidth="1"/>
    <col min="776" max="776" width="8.25" style="139" customWidth="1"/>
    <col min="777" max="1023" width="9" style="139"/>
    <col min="1024" max="1024" width="14.5" style="139" customWidth="1"/>
    <col min="1025" max="1025" width="4.5" style="139" customWidth="1"/>
    <col min="1026" max="1027" width="13.625" style="139" customWidth="1"/>
    <col min="1028" max="1028" width="14.25" style="139" customWidth="1"/>
    <col min="1029" max="1030" width="7.25" style="139" customWidth="1"/>
    <col min="1031" max="1031" width="8.375" style="139" customWidth="1"/>
    <col min="1032" max="1032" width="8.25" style="139" customWidth="1"/>
    <col min="1033" max="1279" width="9" style="139"/>
    <col min="1280" max="1280" width="14.5" style="139" customWidth="1"/>
    <col min="1281" max="1281" width="4.5" style="139" customWidth="1"/>
    <col min="1282" max="1283" width="13.625" style="139" customWidth="1"/>
    <col min="1284" max="1284" width="14.25" style="139" customWidth="1"/>
    <col min="1285" max="1286" width="7.25" style="139" customWidth="1"/>
    <col min="1287" max="1287" width="8.375" style="139" customWidth="1"/>
    <col min="1288" max="1288" width="8.25" style="139" customWidth="1"/>
    <col min="1289" max="1535" width="9" style="139"/>
    <col min="1536" max="1536" width="14.5" style="139" customWidth="1"/>
    <col min="1537" max="1537" width="4.5" style="139" customWidth="1"/>
    <col min="1538" max="1539" width="13.625" style="139" customWidth="1"/>
    <col min="1540" max="1540" width="14.25" style="139" customWidth="1"/>
    <col min="1541" max="1542" width="7.25" style="139" customWidth="1"/>
    <col min="1543" max="1543" width="8.375" style="139" customWidth="1"/>
    <col min="1544" max="1544" width="8.25" style="139" customWidth="1"/>
    <col min="1545" max="1791" width="9" style="139"/>
    <col min="1792" max="1792" width="14.5" style="139" customWidth="1"/>
    <col min="1793" max="1793" width="4.5" style="139" customWidth="1"/>
    <col min="1794" max="1795" width="13.625" style="139" customWidth="1"/>
    <col min="1796" max="1796" width="14.25" style="139" customWidth="1"/>
    <col min="1797" max="1798" width="7.25" style="139" customWidth="1"/>
    <col min="1799" max="1799" width="8.375" style="139" customWidth="1"/>
    <col min="1800" max="1800" width="8.25" style="139" customWidth="1"/>
    <col min="1801" max="2047" width="9" style="139"/>
    <col min="2048" max="2048" width="14.5" style="139" customWidth="1"/>
    <col min="2049" max="2049" width="4.5" style="139" customWidth="1"/>
    <col min="2050" max="2051" width="13.625" style="139" customWidth="1"/>
    <col min="2052" max="2052" width="14.25" style="139" customWidth="1"/>
    <col min="2053" max="2054" width="7.25" style="139" customWidth="1"/>
    <col min="2055" max="2055" width="8.375" style="139" customWidth="1"/>
    <col min="2056" max="2056" width="8.25" style="139" customWidth="1"/>
    <col min="2057" max="2303" width="9" style="139"/>
    <col min="2304" max="2304" width="14.5" style="139" customWidth="1"/>
    <col min="2305" max="2305" width="4.5" style="139" customWidth="1"/>
    <col min="2306" max="2307" width="13.625" style="139" customWidth="1"/>
    <col min="2308" max="2308" width="14.25" style="139" customWidth="1"/>
    <col min="2309" max="2310" width="7.25" style="139" customWidth="1"/>
    <col min="2311" max="2311" width="8.375" style="139" customWidth="1"/>
    <col min="2312" max="2312" width="8.25" style="139" customWidth="1"/>
    <col min="2313" max="2559" width="9" style="139"/>
    <col min="2560" max="2560" width="14.5" style="139" customWidth="1"/>
    <col min="2561" max="2561" width="4.5" style="139" customWidth="1"/>
    <col min="2562" max="2563" width="13.625" style="139" customWidth="1"/>
    <col min="2564" max="2564" width="14.25" style="139" customWidth="1"/>
    <col min="2565" max="2566" width="7.25" style="139" customWidth="1"/>
    <col min="2567" max="2567" width="8.375" style="139" customWidth="1"/>
    <col min="2568" max="2568" width="8.25" style="139" customWidth="1"/>
    <col min="2569" max="2815" width="9" style="139"/>
    <col min="2816" max="2816" width="14.5" style="139" customWidth="1"/>
    <col min="2817" max="2817" width="4.5" style="139" customWidth="1"/>
    <col min="2818" max="2819" width="13.625" style="139" customWidth="1"/>
    <col min="2820" max="2820" width="14.25" style="139" customWidth="1"/>
    <col min="2821" max="2822" width="7.25" style="139" customWidth="1"/>
    <col min="2823" max="2823" width="8.375" style="139" customWidth="1"/>
    <col min="2824" max="2824" width="8.25" style="139" customWidth="1"/>
    <col min="2825" max="3071" width="9" style="139"/>
    <col min="3072" max="3072" width="14.5" style="139" customWidth="1"/>
    <col min="3073" max="3073" width="4.5" style="139" customWidth="1"/>
    <col min="3074" max="3075" width="13.625" style="139" customWidth="1"/>
    <col min="3076" max="3076" width="14.25" style="139" customWidth="1"/>
    <col min="3077" max="3078" width="7.25" style="139" customWidth="1"/>
    <col min="3079" max="3079" width="8.375" style="139" customWidth="1"/>
    <col min="3080" max="3080" width="8.25" style="139" customWidth="1"/>
    <col min="3081" max="3327" width="9" style="139"/>
    <col min="3328" max="3328" width="14.5" style="139" customWidth="1"/>
    <col min="3329" max="3329" width="4.5" style="139" customWidth="1"/>
    <col min="3330" max="3331" width="13.625" style="139" customWidth="1"/>
    <col min="3332" max="3332" width="14.25" style="139" customWidth="1"/>
    <col min="3333" max="3334" width="7.25" style="139" customWidth="1"/>
    <col min="3335" max="3335" width="8.375" style="139" customWidth="1"/>
    <col min="3336" max="3336" width="8.25" style="139" customWidth="1"/>
    <col min="3337" max="3583" width="9" style="139"/>
    <col min="3584" max="3584" width="14.5" style="139" customWidth="1"/>
    <col min="3585" max="3585" width="4.5" style="139" customWidth="1"/>
    <col min="3586" max="3587" width="13.625" style="139" customWidth="1"/>
    <col min="3588" max="3588" width="14.25" style="139" customWidth="1"/>
    <col min="3589" max="3590" width="7.25" style="139" customWidth="1"/>
    <col min="3591" max="3591" width="8.375" style="139" customWidth="1"/>
    <col min="3592" max="3592" width="8.25" style="139" customWidth="1"/>
    <col min="3593" max="3839" width="9" style="139"/>
    <col min="3840" max="3840" width="14.5" style="139" customWidth="1"/>
    <col min="3841" max="3841" width="4.5" style="139" customWidth="1"/>
    <col min="3842" max="3843" width="13.625" style="139" customWidth="1"/>
    <col min="3844" max="3844" width="14.25" style="139" customWidth="1"/>
    <col min="3845" max="3846" width="7.25" style="139" customWidth="1"/>
    <col min="3847" max="3847" width="8.375" style="139" customWidth="1"/>
    <col min="3848" max="3848" width="8.25" style="139" customWidth="1"/>
    <col min="3849" max="4095" width="9" style="139"/>
    <col min="4096" max="4096" width="14.5" style="139" customWidth="1"/>
    <col min="4097" max="4097" width="4.5" style="139" customWidth="1"/>
    <col min="4098" max="4099" width="13.625" style="139" customWidth="1"/>
    <col min="4100" max="4100" width="14.25" style="139" customWidth="1"/>
    <col min="4101" max="4102" width="7.25" style="139" customWidth="1"/>
    <col min="4103" max="4103" width="8.375" style="139" customWidth="1"/>
    <col min="4104" max="4104" width="8.25" style="139" customWidth="1"/>
    <col min="4105" max="4351" width="9" style="139"/>
    <col min="4352" max="4352" width="14.5" style="139" customWidth="1"/>
    <col min="4353" max="4353" width="4.5" style="139" customWidth="1"/>
    <col min="4354" max="4355" width="13.625" style="139" customWidth="1"/>
    <col min="4356" max="4356" width="14.25" style="139" customWidth="1"/>
    <col min="4357" max="4358" width="7.25" style="139" customWidth="1"/>
    <col min="4359" max="4359" width="8.375" style="139" customWidth="1"/>
    <col min="4360" max="4360" width="8.25" style="139" customWidth="1"/>
    <col min="4361" max="4607" width="9" style="139"/>
    <col min="4608" max="4608" width="14.5" style="139" customWidth="1"/>
    <col min="4609" max="4609" width="4.5" style="139" customWidth="1"/>
    <col min="4610" max="4611" width="13.625" style="139" customWidth="1"/>
    <col min="4612" max="4612" width="14.25" style="139" customWidth="1"/>
    <col min="4613" max="4614" width="7.25" style="139" customWidth="1"/>
    <col min="4615" max="4615" width="8.375" style="139" customWidth="1"/>
    <col min="4616" max="4616" width="8.25" style="139" customWidth="1"/>
    <col min="4617" max="4863" width="9" style="139"/>
    <col min="4864" max="4864" width="14.5" style="139" customWidth="1"/>
    <col min="4865" max="4865" width="4.5" style="139" customWidth="1"/>
    <col min="4866" max="4867" width="13.625" style="139" customWidth="1"/>
    <col min="4868" max="4868" width="14.25" style="139" customWidth="1"/>
    <col min="4869" max="4870" width="7.25" style="139" customWidth="1"/>
    <col min="4871" max="4871" width="8.375" style="139" customWidth="1"/>
    <col min="4872" max="4872" width="8.25" style="139" customWidth="1"/>
    <col min="4873" max="5119" width="9" style="139"/>
    <col min="5120" max="5120" width="14.5" style="139" customWidth="1"/>
    <col min="5121" max="5121" width="4.5" style="139" customWidth="1"/>
    <col min="5122" max="5123" width="13.625" style="139" customWidth="1"/>
    <col min="5124" max="5124" width="14.25" style="139" customWidth="1"/>
    <col min="5125" max="5126" width="7.25" style="139" customWidth="1"/>
    <col min="5127" max="5127" width="8.375" style="139" customWidth="1"/>
    <col min="5128" max="5128" width="8.25" style="139" customWidth="1"/>
    <col min="5129" max="5375" width="9" style="139"/>
    <col min="5376" max="5376" width="14.5" style="139" customWidth="1"/>
    <col min="5377" max="5377" width="4.5" style="139" customWidth="1"/>
    <col min="5378" max="5379" width="13.625" style="139" customWidth="1"/>
    <col min="5380" max="5380" width="14.25" style="139" customWidth="1"/>
    <col min="5381" max="5382" width="7.25" style="139" customWidth="1"/>
    <col min="5383" max="5383" width="8.375" style="139" customWidth="1"/>
    <col min="5384" max="5384" width="8.25" style="139" customWidth="1"/>
    <col min="5385" max="5631" width="9" style="139"/>
    <col min="5632" max="5632" width="14.5" style="139" customWidth="1"/>
    <col min="5633" max="5633" width="4.5" style="139" customWidth="1"/>
    <col min="5634" max="5635" width="13.625" style="139" customWidth="1"/>
    <col min="5636" max="5636" width="14.25" style="139" customWidth="1"/>
    <col min="5637" max="5638" width="7.25" style="139" customWidth="1"/>
    <col min="5639" max="5639" width="8.375" style="139" customWidth="1"/>
    <col min="5640" max="5640" width="8.25" style="139" customWidth="1"/>
    <col min="5641" max="5887" width="9" style="139"/>
    <col min="5888" max="5888" width="14.5" style="139" customWidth="1"/>
    <col min="5889" max="5889" width="4.5" style="139" customWidth="1"/>
    <col min="5890" max="5891" width="13.625" style="139" customWidth="1"/>
    <col min="5892" max="5892" width="14.25" style="139" customWidth="1"/>
    <col min="5893" max="5894" width="7.25" style="139" customWidth="1"/>
    <col min="5895" max="5895" width="8.375" style="139" customWidth="1"/>
    <col min="5896" max="5896" width="8.25" style="139" customWidth="1"/>
    <col min="5897" max="6143" width="9" style="139"/>
    <col min="6144" max="6144" width="14.5" style="139" customWidth="1"/>
    <col min="6145" max="6145" width="4.5" style="139" customWidth="1"/>
    <col min="6146" max="6147" width="13.625" style="139" customWidth="1"/>
    <col min="6148" max="6148" width="14.25" style="139" customWidth="1"/>
    <col min="6149" max="6150" width="7.25" style="139" customWidth="1"/>
    <col min="6151" max="6151" width="8.375" style="139" customWidth="1"/>
    <col min="6152" max="6152" width="8.25" style="139" customWidth="1"/>
    <col min="6153" max="6399" width="9" style="139"/>
    <col min="6400" max="6400" width="14.5" style="139" customWidth="1"/>
    <col min="6401" max="6401" width="4.5" style="139" customWidth="1"/>
    <col min="6402" max="6403" width="13.625" style="139" customWidth="1"/>
    <col min="6404" max="6404" width="14.25" style="139" customWidth="1"/>
    <col min="6405" max="6406" width="7.25" style="139" customWidth="1"/>
    <col min="6407" max="6407" width="8.375" style="139" customWidth="1"/>
    <col min="6408" max="6408" width="8.25" style="139" customWidth="1"/>
    <col min="6409" max="6655" width="9" style="139"/>
    <col min="6656" max="6656" width="14.5" style="139" customWidth="1"/>
    <col min="6657" max="6657" width="4.5" style="139" customWidth="1"/>
    <col min="6658" max="6659" width="13.625" style="139" customWidth="1"/>
    <col min="6660" max="6660" width="14.25" style="139" customWidth="1"/>
    <col min="6661" max="6662" width="7.25" style="139" customWidth="1"/>
    <col min="6663" max="6663" width="8.375" style="139" customWidth="1"/>
    <col min="6664" max="6664" width="8.25" style="139" customWidth="1"/>
    <col min="6665" max="6911" width="9" style="139"/>
    <col min="6912" max="6912" width="14.5" style="139" customWidth="1"/>
    <col min="6913" max="6913" width="4.5" style="139" customWidth="1"/>
    <col min="6914" max="6915" width="13.625" style="139" customWidth="1"/>
    <col min="6916" max="6916" width="14.25" style="139" customWidth="1"/>
    <col min="6917" max="6918" width="7.25" style="139" customWidth="1"/>
    <col min="6919" max="6919" width="8.375" style="139" customWidth="1"/>
    <col min="6920" max="6920" width="8.25" style="139" customWidth="1"/>
    <col min="6921" max="7167" width="9" style="139"/>
    <col min="7168" max="7168" width="14.5" style="139" customWidth="1"/>
    <col min="7169" max="7169" width="4.5" style="139" customWidth="1"/>
    <col min="7170" max="7171" width="13.625" style="139" customWidth="1"/>
    <col min="7172" max="7172" width="14.25" style="139" customWidth="1"/>
    <col min="7173" max="7174" width="7.25" style="139" customWidth="1"/>
    <col min="7175" max="7175" width="8.375" style="139" customWidth="1"/>
    <col min="7176" max="7176" width="8.25" style="139" customWidth="1"/>
    <col min="7177" max="7423" width="9" style="139"/>
    <col min="7424" max="7424" width="14.5" style="139" customWidth="1"/>
    <col min="7425" max="7425" width="4.5" style="139" customWidth="1"/>
    <col min="7426" max="7427" width="13.625" style="139" customWidth="1"/>
    <col min="7428" max="7428" width="14.25" style="139" customWidth="1"/>
    <col min="7429" max="7430" width="7.25" style="139" customWidth="1"/>
    <col min="7431" max="7431" width="8.375" style="139" customWidth="1"/>
    <col min="7432" max="7432" width="8.25" style="139" customWidth="1"/>
    <col min="7433" max="7679" width="9" style="139"/>
    <col min="7680" max="7680" width="14.5" style="139" customWidth="1"/>
    <col min="7681" max="7681" width="4.5" style="139" customWidth="1"/>
    <col min="7682" max="7683" width="13.625" style="139" customWidth="1"/>
    <col min="7684" max="7684" width="14.25" style="139" customWidth="1"/>
    <col min="7685" max="7686" width="7.25" style="139" customWidth="1"/>
    <col min="7687" max="7687" width="8.375" style="139" customWidth="1"/>
    <col min="7688" max="7688" width="8.25" style="139" customWidth="1"/>
    <col min="7689" max="7935" width="9" style="139"/>
    <col min="7936" max="7936" width="14.5" style="139" customWidth="1"/>
    <col min="7937" max="7937" width="4.5" style="139" customWidth="1"/>
    <col min="7938" max="7939" width="13.625" style="139" customWidth="1"/>
    <col min="7940" max="7940" width="14.25" style="139" customWidth="1"/>
    <col min="7941" max="7942" width="7.25" style="139" customWidth="1"/>
    <col min="7943" max="7943" width="8.375" style="139" customWidth="1"/>
    <col min="7944" max="7944" width="8.25" style="139" customWidth="1"/>
    <col min="7945" max="8191" width="9" style="139"/>
    <col min="8192" max="8192" width="14.5" style="139" customWidth="1"/>
    <col min="8193" max="8193" width="4.5" style="139" customWidth="1"/>
    <col min="8194" max="8195" width="13.625" style="139" customWidth="1"/>
    <col min="8196" max="8196" width="14.25" style="139" customWidth="1"/>
    <col min="8197" max="8198" width="7.25" style="139" customWidth="1"/>
    <col min="8199" max="8199" width="8.375" style="139" customWidth="1"/>
    <col min="8200" max="8200" width="8.25" style="139" customWidth="1"/>
    <col min="8201" max="8447" width="9" style="139"/>
    <col min="8448" max="8448" width="14.5" style="139" customWidth="1"/>
    <col min="8449" max="8449" width="4.5" style="139" customWidth="1"/>
    <col min="8450" max="8451" width="13.625" style="139" customWidth="1"/>
    <col min="8452" max="8452" width="14.25" style="139" customWidth="1"/>
    <col min="8453" max="8454" width="7.25" style="139" customWidth="1"/>
    <col min="8455" max="8455" width="8.375" style="139" customWidth="1"/>
    <col min="8456" max="8456" width="8.25" style="139" customWidth="1"/>
    <col min="8457" max="8703" width="9" style="139"/>
    <col min="8704" max="8704" width="14.5" style="139" customWidth="1"/>
    <col min="8705" max="8705" width="4.5" style="139" customWidth="1"/>
    <col min="8706" max="8707" width="13.625" style="139" customWidth="1"/>
    <col min="8708" max="8708" width="14.25" style="139" customWidth="1"/>
    <col min="8709" max="8710" width="7.25" style="139" customWidth="1"/>
    <col min="8711" max="8711" width="8.375" style="139" customWidth="1"/>
    <col min="8712" max="8712" width="8.25" style="139" customWidth="1"/>
    <col min="8713" max="8959" width="9" style="139"/>
    <col min="8960" max="8960" width="14.5" style="139" customWidth="1"/>
    <col min="8961" max="8961" width="4.5" style="139" customWidth="1"/>
    <col min="8962" max="8963" width="13.625" style="139" customWidth="1"/>
    <col min="8964" max="8964" width="14.25" style="139" customWidth="1"/>
    <col min="8965" max="8966" width="7.25" style="139" customWidth="1"/>
    <col min="8967" max="8967" width="8.375" style="139" customWidth="1"/>
    <col min="8968" max="8968" width="8.25" style="139" customWidth="1"/>
    <col min="8969" max="9215" width="9" style="139"/>
    <col min="9216" max="9216" width="14.5" style="139" customWidth="1"/>
    <col min="9217" max="9217" width="4.5" style="139" customWidth="1"/>
    <col min="9218" max="9219" width="13.625" style="139" customWidth="1"/>
    <col min="9220" max="9220" width="14.25" style="139" customWidth="1"/>
    <col min="9221" max="9222" width="7.25" style="139" customWidth="1"/>
    <col min="9223" max="9223" width="8.375" style="139" customWidth="1"/>
    <col min="9224" max="9224" width="8.25" style="139" customWidth="1"/>
    <col min="9225" max="9471" width="9" style="139"/>
    <col min="9472" max="9472" width="14.5" style="139" customWidth="1"/>
    <col min="9473" max="9473" width="4.5" style="139" customWidth="1"/>
    <col min="9474" max="9475" width="13.625" style="139" customWidth="1"/>
    <col min="9476" max="9476" width="14.25" style="139" customWidth="1"/>
    <col min="9477" max="9478" width="7.25" style="139" customWidth="1"/>
    <col min="9479" max="9479" width="8.375" style="139" customWidth="1"/>
    <col min="9480" max="9480" width="8.25" style="139" customWidth="1"/>
    <col min="9481" max="9727" width="9" style="139"/>
    <col min="9728" max="9728" width="14.5" style="139" customWidth="1"/>
    <col min="9729" max="9729" width="4.5" style="139" customWidth="1"/>
    <col min="9730" max="9731" width="13.625" style="139" customWidth="1"/>
    <col min="9732" max="9732" width="14.25" style="139" customWidth="1"/>
    <col min="9733" max="9734" width="7.25" style="139" customWidth="1"/>
    <col min="9735" max="9735" width="8.375" style="139" customWidth="1"/>
    <col min="9736" max="9736" width="8.25" style="139" customWidth="1"/>
    <col min="9737" max="9983" width="9" style="139"/>
    <col min="9984" max="9984" width="14.5" style="139" customWidth="1"/>
    <col min="9985" max="9985" width="4.5" style="139" customWidth="1"/>
    <col min="9986" max="9987" width="13.625" style="139" customWidth="1"/>
    <col min="9988" max="9988" width="14.25" style="139" customWidth="1"/>
    <col min="9989" max="9990" width="7.25" style="139" customWidth="1"/>
    <col min="9991" max="9991" width="8.375" style="139" customWidth="1"/>
    <col min="9992" max="9992" width="8.25" style="139" customWidth="1"/>
    <col min="9993" max="10239" width="9" style="139"/>
    <col min="10240" max="10240" width="14.5" style="139" customWidth="1"/>
    <col min="10241" max="10241" width="4.5" style="139" customWidth="1"/>
    <col min="10242" max="10243" width="13.625" style="139" customWidth="1"/>
    <col min="10244" max="10244" width="14.25" style="139" customWidth="1"/>
    <col min="10245" max="10246" width="7.25" style="139" customWidth="1"/>
    <col min="10247" max="10247" width="8.375" style="139" customWidth="1"/>
    <col min="10248" max="10248" width="8.25" style="139" customWidth="1"/>
    <col min="10249" max="10495" width="9" style="139"/>
    <col min="10496" max="10496" width="14.5" style="139" customWidth="1"/>
    <col min="10497" max="10497" width="4.5" style="139" customWidth="1"/>
    <col min="10498" max="10499" width="13.625" style="139" customWidth="1"/>
    <col min="10500" max="10500" width="14.25" style="139" customWidth="1"/>
    <col min="10501" max="10502" width="7.25" style="139" customWidth="1"/>
    <col min="10503" max="10503" width="8.375" style="139" customWidth="1"/>
    <col min="10504" max="10504" width="8.25" style="139" customWidth="1"/>
    <col min="10505" max="10751" width="9" style="139"/>
    <col min="10752" max="10752" width="14.5" style="139" customWidth="1"/>
    <col min="10753" max="10753" width="4.5" style="139" customWidth="1"/>
    <col min="10754" max="10755" width="13.625" style="139" customWidth="1"/>
    <col min="10756" max="10756" width="14.25" style="139" customWidth="1"/>
    <col min="10757" max="10758" width="7.25" style="139" customWidth="1"/>
    <col min="10759" max="10759" width="8.375" style="139" customWidth="1"/>
    <col min="10760" max="10760" width="8.25" style="139" customWidth="1"/>
    <col min="10761" max="11007" width="9" style="139"/>
    <col min="11008" max="11008" width="14.5" style="139" customWidth="1"/>
    <col min="11009" max="11009" width="4.5" style="139" customWidth="1"/>
    <col min="11010" max="11011" width="13.625" style="139" customWidth="1"/>
    <col min="11012" max="11012" width="14.25" style="139" customWidth="1"/>
    <col min="11013" max="11014" width="7.25" style="139" customWidth="1"/>
    <col min="11015" max="11015" width="8.375" style="139" customWidth="1"/>
    <col min="11016" max="11016" width="8.25" style="139" customWidth="1"/>
    <col min="11017" max="11263" width="9" style="139"/>
    <col min="11264" max="11264" width="14.5" style="139" customWidth="1"/>
    <col min="11265" max="11265" width="4.5" style="139" customWidth="1"/>
    <col min="11266" max="11267" width="13.625" style="139" customWidth="1"/>
    <col min="11268" max="11268" width="14.25" style="139" customWidth="1"/>
    <col min="11269" max="11270" width="7.25" style="139" customWidth="1"/>
    <col min="11271" max="11271" width="8.375" style="139" customWidth="1"/>
    <col min="11272" max="11272" width="8.25" style="139" customWidth="1"/>
    <col min="11273" max="11519" width="9" style="139"/>
    <col min="11520" max="11520" width="14.5" style="139" customWidth="1"/>
    <col min="11521" max="11521" width="4.5" style="139" customWidth="1"/>
    <col min="11522" max="11523" width="13.625" style="139" customWidth="1"/>
    <col min="11524" max="11524" width="14.25" style="139" customWidth="1"/>
    <col min="11525" max="11526" width="7.25" style="139" customWidth="1"/>
    <col min="11527" max="11527" width="8.375" style="139" customWidth="1"/>
    <col min="11528" max="11528" width="8.25" style="139" customWidth="1"/>
    <col min="11529" max="11775" width="9" style="139"/>
    <col min="11776" max="11776" width="14.5" style="139" customWidth="1"/>
    <col min="11777" max="11777" width="4.5" style="139" customWidth="1"/>
    <col min="11778" max="11779" width="13.625" style="139" customWidth="1"/>
    <col min="11780" max="11780" width="14.25" style="139" customWidth="1"/>
    <col min="11781" max="11782" width="7.25" style="139" customWidth="1"/>
    <col min="11783" max="11783" width="8.375" style="139" customWidth="1"/>
    <col min="11784" max="11784" width="8.25" style="139" customWidth="1"/>
    <col min="11785" max="12031" width="9" style="139"/>
    <col min="12032" max="12032" width="14.5" style="139" customWidth="1"/>
    <col min="12033" max="12033" width="4.5" style="139" customWidth="1"/>
    <col min="12034" max="12035" width="13.625" style="139" customWidth="1"/>
    <col min="12036" max="12036" width="14.25" style="139" customWidth="1"/>
    <col min="12037" max="12038" width="7.25" style="139" customWidth="1"/>
    <col min="12039" max="12039" width="8.375" style="139" customWidth="1"/>
    <col min="12040" max="12040" width="8.25" style="139" customWidth="1"/>
    <col min="12041" max="12287" width="9" style="139"/>
    <col min="12288" max="12288" width="14.5" style="139" customWidth="1"/>
    <col min="12289" max="12289" width="4.5" style="139" customWidth="1"/>
    <col min="12290" max="12291" width="13.625" style="139" customWidth="1"/>
    <col min="12292" max="12292" width="14.25" style="139" customWidth="1"/>
    <col min="12293" max="12294" width="7.25" style="139" customWidth="1"/>
    <col min="12295" max="12295" width="8.375" style="139" customWidth="1"/>
    <col min="12296" max="12296" width="8.25" style="139" customWidth="1"/>
    <col min="12297" max="12543" width="9" style="139"/>
    <col min="12544" max="12544" width="14.5" style="139" customWidth="1"/>
    <col min="12545" max="12545" width="4.5" style="139" customWidth="1"/>
    <col min="12546" max="12547" width="13.625" style="139" customWidth="1"/>
    <col min="12548" max="12548" width="14.25" style="139" customWidth="1"/>
    <col min="12549" max="12550" width="7.25" style="139" customWidth="1"/>
    <col min="12551" max="12551" width="8.375" style="139" customWidth="1"/>
    <col min="12552" max="12552" width="8.25" style="139" customWidth="1"/>
    <col min="12553" max="12799" width="9" style="139"/>
    <col min="12800" max="12800" width="14.5" style="139" customWidth="1"/>
    <col min="12801" max="12801" width="4.5" style="139" customWidth="1"/>
    <col min="12802" max="12803" width="13.625" style="139" customWidth="1"/>
    <col min="12804" max="12804" width="14.25" style="139" customWidth="1"/>
    <col min="12805" max="12806" width="7.25" style="139" customWidth="1"/>
    <col min="12807" max="12807" width="8.375" style="139" customWidth="1"/>
    <col min="12808" max="12808" width="8.25" style="139" customWidth="1"/>
    <col min="12809" max="13055" width="9" style="139"/>
    <col min="13056" max="13056" width="14.5" style="139" customWidth="1"/>
    <col min="13057" max="13057" width="4.5" style="139" customWidth="1"/>
    <col min="13058" max="13059" width="13.625" style="139" customWidth="1"/>
    <col min="13060" max="13060" width="14.25" style="139" customWidth="1"/>
    <col min="13061" max="13062" width="7.25" style="139" customWidth="1"/>
    <col min="13063" max="13063" width="8.375" style="139" customWidth="1"/>
    <col min="13064" max="13064" width="8.25" style="139" customWidth="1"/>
    <col min="13065" max="13311" width="9" style="139"/>
    <col min="13312" max="13312" width="14.5" style="139" customWidth="1"/>
    <col min="13313" max="13313" width="4.5" style="139" customWidth="1"/>
    <col min="13314" max="13315" width="13.625" style="139" customWidth="1"/>
    <col min="13316" max="13316" width="14.25" style="139" customWidth="1"/>
    <col min="13317" max="13318" width="7.25" style="139" customWidth="1"/>
    <col min="13319" max="13319" width="8.375" style="139" customWidth="1"/>
    <col min="13320" max="13320" width="8.25" style="139" customWidth="1"/>
    <col min="13321" max="13567" width="9" style="139"/>
    <col min="13568" max="13568" width="14.5" style="139" customWidth="1"/>
    <col min="13569" max="13569" width="4.5" style="139" customWidth="1"/>
    <col min="13570" max="13571" width="13.625" style="139" customWidth="1"/>
    <col min="13572" max="13572" width="14.25" style="139" customWidth="1"/>
    <col min="13573" max="13574" width="7.25" style="139" customWidth="1"/>
    <col min="13575" max="13575" width="8.375" style="139" customWidth="1"/>
    <col min="13576" max="13576" width="8.25" style="139" customWidth="1"/>
    <col min="13577" max="13823" width="9" style="139"/>
    <col min="13824" max="13824" width="14.5" style="139" customWidth="1"/>
    <col min="13825" max="13825" width="4.5" style="139" customWidth="1"/>
    <col min="13826" max="13827" width="13.625" style="139" customWidth="1"/>
    <col min="13828" max="13828" width="14.25" style="139" customWidth="1"/>
    <col min="13829" max="13830" width="7.25" style="139" customWidth="1"/>
    <col min="13831" max="13831" width="8.375" style="139" customWidth="1"/>
    <col min="13832" max="13832" width="8.25" style="139" customWidth="1"/>
    <col min="13833" max="14079" width="9" style="139"/>
    <col min="14080" max="14080" width="14.5" style="139" customWidth="1"/>
    <col min="14081" max="14081" width="4.5" style="139" customWidth="1"/>
    <col min="14082" max="14083" width="13.625" style="139" customWidth="1"/>
    <col min="14084" max="14084" width="14.25" style="139" customWidth="1"/>
    <col min="14085" max="14086" width="7.25" style="139" customWidth="1"/>
    <col min="14087" max="14087" width="8.375" style="139" customWidth="1"/>
    <col min="14088" max="14088" width="8.25" style="139" customWidth="1"/>
    <col min="14089" max="14335" width="9" style="139"/>
    <col min="14336" max="14336" width="14.5" style="139" customWidth="1"/>
    <col min="14337" max="14337" width="4.5" style="139" customWidth="1"/>
    <col min="14338" max="14339" width="13.625" style="139" customWidth="1"/>
    <col min="14340" max="14340" width="14.25" style="139" customWidth="1"/>
    <col min="14341" max="14342" width="7.25" style="139" customWidth="1"/>
    <col min="14343" max="14343" width="8.375" style="139" customWidth="1"/>
    <col min="14344" max="14344" width="8.25" style="139" customWidth="1"/>
    <col min="14345" max="14591" width="9" style="139"/>
    <col min="14592" max="14592" width="14.5" style="139" customWidth="1"/>
    <col min="14593" max="14593" width="4.5" style="139" customWidth="1"/>
    <col min="14594" max="14595" width="13.625" style="139" customWidth="1"/>
    <col min="14596" max="14596" width="14.25" style="139" customWidth="1"/>
    <col min="14597" max="14598" width="7.25" style="139" customWidth="1"/>
    <col min="14599" max="14599" width="8.375" style="139" customWidth="1"/>
    <col min="14600" max="14600" width="8.25" style="139" customWidth="1"/>
    <col min="14601" max="14847" width="9" style="139"/>
    <col min="14848" max="14848" width="14.5" style="139" customWidth="1"/>
    <col min="14849" max="14849" width="4.5" style="139" customWidth="1"/>
    <col min="14850" max="14851" width="13.625" style="139" customWidth="1"/>
    <col min="14852" max="14852" width="14.25" style="139" customWidth="1"/>
    <col min="14853" max="14854" width="7.25" style="139" customWidth="1"/>
    <col min="14855" max="14855" width="8.375" style="139" customWidth="1"/>
    <col min="14856" max="14856" width="8.25" style="139" customWidth="1"/>
    <col min="14857" max="15103" width="9" style="139"/>
    <col min="15104" max="15104" width="14.5" style="139" customWidth="1"/>
    <col min="15105" max="15105" width="4.5" style="139" customWidth="1"/>
    <col min="15106" max="15107" width="13.625" style="139" customWidth="1"/>
    <col min="15108" max="15108" width="14.25" style="139" customWidth="1"/>
    <col min="15109" max="15110" width="7.25" style="139" customWidth="1"/>
    <col min="15111" max="15111" width="8.375" style="139" customWidth="1"/>
    <col min="15112" max="15112" width="8.25" style="139" customWidth="1"/>
    <col min="15113" max="15359" width="9" style="139"/>
    <col min="15360" max="15360" width="14.5" style="139" customWidth="1"/>
    <col min="15361" max="15361" width="4.5" style="139" customWidth="1"/>
    <col min="15362" max="15363" width="13.625" style="139" customWidth="1"/>
    <col min="15364" max="15364" width="14.25" style="139" customWidth="1"/>
    <col min="15365" max="15366" width="7.25" style="139" customWidth="1"/>
    <col min="15367" max="15367" width="8.375" style="139" customWidth="1"/>
    <col min="15368" max="15368" width="8.25" style="139" customWidth="1"/>
    <col min="15369" max="15615" width="9" style="139"/>
    <col min="15616" max="15616" width="14.5" style="139" customWidth="1"/>
    <col min="15617" max="15617" width="4.5" style="139" customWidth="1"/>
    <col min="15618" max="15619" width="13.625" style="139" customWidth="1"/>
    <col min="15620" max="15620" width="14.25" style="139" customWidth="1"/>
    <col min="15621" max="15622" width="7.25" style="139" customWidth="1"/>
    <col min="15623" max="15623" width="8.375" style="139" customWidth="1"/>
    <col min="15624" max="15624" width="8.25" style="139" customWidth="1"/>
    <col min="15625" max="15871" width="9" style="139"/>
    <col min="15872" max="15872" width="14.5" style="139" customWidth="1"/>
    <col min="15873" max="15873" width="4.5" style="139" customWidth="1"/>
    <col min="15874" max="15875" width="13.625" style="139" customWidth="1"/>
    <col min="15876" max="15876" width="14.25" style="139" customWidth="1"/>
    <col min="15877" max="15878" width="7.25" style="139" customWidth="1"/>
    <col min="15879" max="15879" width="8.375" style="139" customWidth="1"/>
    <col min="15880" max="15880" width="8.25" style="139" customWidth="1"/>
    <col min="15881" max="16127" width="9" style="139"/>
    <col min="16128" max="16128" width="14.5" style="139" customWidth="1"/>
    <col min="16129" max="16129" width="4.5" style="139" customWidth="1"/>
    <col min="16130" max="16131" width="13.625" style="139" customWidth="1"/>
    <col min="16132" max="16132" width="14.25" style="139" customWidth="1"/>
    <col min="16133" max="16134" width="7.25" style="139" customWidth="1"/>
    <col min="16135" max="16135" width="8.375" style="139" customWidth="1"/>
    <col min="16136" max="16136" width="8.25" style="139" customWidth="1"/>
    <col min="16137" max="16384" width="9" style="139"/>
  </cols>
  <sheetData>
    <row r="1" spans="1:12" customFormat="1" ht="33" customHeight="1">
      <c r="A1" s="162" t="s">
        <v>320</v>
      </c>
      <c r="B1" s="162"/>
      <c r="C1" s="162"/>
      <c r="D1" s="162"/>
      <c r="E1" s="162"/>
      <c r="F1" s="162"/>
      <c r="G1" s="162"/>
      <c r="H1" s="162"/>
      <c r="I1" s="162"/>
      <c r="J1" s="162"/>
      <c r="K1" s="162"/>
      <c r="L1" s="162"/>
    </row>
    <row r="2" spans="1:12">
      <c r="A2" s="139" t="s">
        <v>180</v>
      </c>
    </row>
    <row r="3" spans="1:12">
      <c r="E3" s="332" t="str">
        <f>IF(経費支出管理表!H4="","",経費支出管理表!H4)</f>
        <v/>
      </c>
      <c r="F3" s="332"/>
      <c r="G3" s="332"/>
      <c r="H3" s="332"/>
    </row>
    <row r="4" spans="1:12">
      <c r="A4" s="332" t="s">
        <v>181</v>
      </c>
      <c r="B4" s="332"/>
      <c r="C4" s="332"/>
      <c r="D4" s="332"/>
      <c r="E4" s="332"/>
      <c r="F4" s="332"/>
      <c r="G4" s="332"/>
      <c r="H4" s="332"/>
    </row>
    <row r="5" spans="1:12">
      <c r="A5" s="145"/>
      <c r="B5" s="145"/>
      <c r="C5" s="145"/>
      <c r="D5" s="145"/>
      <c r="E5" s="145"/>
      <c r="F5" s="145"/>
      <c r="G5" s="145"/>
      <c r="H5" s="145"/>
    </row>
    <row r="6" spans="1:12">
      <c r="A6" s="145"/>
      <c r="B6" s="145"/>
      <c r="C6" s="145"/>
      <c r="D6" s="145"/>
      <c r="E6" s="145"/>
      <c r="F6" s="145"/>
      <c r="G6" s="145"/>
      <c r="H6" s="145"/>
    </row>
    <row r="7" spans="1:12">
      <c r="A7" s="139" t="s">
        <v>182</v>
      </c>
      <c r="E7" s="146"/>
      <c r="F7" s="146"/>
      <c r="G7" s="146"/>
      <c r="H7" s="146"/>
      <c r="I7" s="146"/>
    </row>
    <row r="8" spans="1:12">
      <c r="E8" s="146"/>
      <c r="F8" s="146"/>
      <c r="G8" s="146"/>
      <c r="H8" s="146"/>
      <c r="I8" s="146"/>
    </row>
    <row r="9" spans="1:12" customFormat="1" ht="16.5" customHeight="1">
      <c r="C9" s="139"/>
      <c r="D9" s="147" t="s">
        <v>183</v>
      </c>
      <c r="E9" s="331"/>
      <c r="F9" s="331"/>
      <c r="G9" s="331"/>
      <c r="H9" s="331"/>
    </row>
    <row r="10" spans="1:12" customFormat="1" ht="16.5" customHeight="1">
      <c r="C10" s="139"/>
      <c r="D10" s="147"/>
      <c r="E10" s="331"/>
      <c r="F10" s="331"/>
      <c r="G10" s="331"/>
      <c r="H10" s="331"/>
    </row>
    <row r="11" spans="1:12" customFormat="1" ht="16.5" customHeight="1">
      <c r="C11" s="139"/>
      <c r="D11" s="147" t="s">
        <v>184</v>
      </c>
      <c r="E11" s="331" t="str">
        <f>IF(経費支出管理表!H3="","",経費支出管理表!H3)</f>
        <v/>
      </c>
      <c r="F11" s="331"/>
      <c r="G11" s="331"/>
      <c r="H11" s="331"/>
    </row>
    <row r="12" spans="1:12" customFormat="1" ht="16.5" customHeight="1">
      <c r="C12" s="139"/>
      <c r="D12" s="148" t="s">
        <v>185</v>
      </c>
      <c r="E12" s="331"/>
      <c r="F12" s="331"/>
      <c r="G12" s="331"/>
      <c r="H12" s="149" t="s">
        <v>186</v>
      </c>
    </row>
    <row r="15" spans="1:12">
      <c r="A15" s="333" t="s">
        <v>187</v>
      </c>
      <c r="B15" s="333"/>
      <c r="C15" s="333"/>
      <c r="D15" s="333"/>
      <c r="E15" s="333"/>
      <c r="F15" s="333"/>
      <c r="G15" s="333"/>
      <c r="H15" s="333"/>
    </row>
    <row r="16" spans="1:12" ht="11.25" customHeight="1"/>
    <row r="17" spans="1:9" ht="11.25" customHeight="1"/>
    <row r="18" spans="1:9">
      <c r="A18" s="334" t="s">
        <v>188</v>
      </c>
      <c r="B18" s="334"/>
      <c r="C18" s="334"/>
      <c r="D18" s="334"/>
      <c r="E18" s="334"/>
      <c r="F18" s="334"/>
      <c r="G18" s="334"/>
      <c r="H18" s="334"/>
    </row>
    <row r="19" spans="1:9">
      <c r="A19" s="335" t="s">
        <v>189</v>
      </c>
      <c r="B19" s="334"/>
      <c r="C19" s="334"/>
      <c r="D19" s="334"/>
      <c r="E19" s="334"/>
      <c r="F19" s="334"/>
      <c r="G19" s="334"/>
      <c r="H19" s="334"/>
    </row>
    <row r="20" spans="1:9">
      <c r="A20" s="334" t="s">
        <v>190</v>
      </c>
      <c r="B20" s="334"/>
      <c r="C20" s="334"/>
      <c r="D20" s="334"/>
      <c r="E20" s="334"/>
      <c r="F20" s="334"/>
      <c r="G20" s="334"/>
      <c r="H20" s="334"/>
    </row>
    <row r="23" spans="1:9" ht="27.75" customHeight="1">
      <c r="A23" s="336" t="s">
        <v>191</v>
      </c>
      <c r="B23" s="336"/>
      <c r="C23" s="336"/>
      <c r="D23" s="336"/>
      <c r="E23" s="336"/>
      <c r="F23" s="336"/>
      <c r="G23" s="336"/>
      <c r="H23" s="336"/>
    </row>
    <row r="25" spans="1:9" ht="44.25" customHeight="1">
      <c r="A25" s="343" t="s">
        <v>327</v>
      </c>
      <c r="B25" s="344"/>
      <c r="C25" s="344"/>
      <c r="D25" s="344"/>
      <c r="E25" s="347" t="s">
        <v>330</v>
      </c>
      <c r="F25" s="348"/>
      <c r="G25" s="349"/>
      <c r="H25" s="349"/>
    </row>
    <row r="26" spans="1:9" ht="44.25" customHeight="1">
      <c r="A26" s="345" t="s">
        <v>328</v>
      </c>
      <c r="B26" s="346"/>
      <c r="C26" s="346"/>
      <c r="D26" s="346"/>
      <c r="E26" s="347" t="s">
        <v>331</v>
      </c>
      <c r="F26" s="348"/>
      <c r="G26" s="349"/>
      <c r="H26" s="349"/>
    </row>
    <row r="27" spans="1:9" ht="44.25" customHeight="1">
      <c r="A27" s="341" t="s">
        <v>329</v>
      </c>
      <c r="B27" s="342"/>
      <c r="C27" s="342"/>
      <c r="D27" s="342"/>
      <c r="E27" s="347" t="s">
        <v>332</v>
      </c>
      <c r="F27" s="348"/>
      <c r="G27" s="349"/>
      <c r="H27" s="349"/>
    </row>
    <row r="28" spans="1:9" ht="33.75" customHeight="1">
      <c r="A28" s="337" t="s">
        <v>333</v>
      </c>
      <c r="B28" s="337"/>
      <c r="C28" s="337"/>
      <c r="D28" s="337"/>
      <c r="E28" s="338" t="str">
        <f>IF(I28&gt;=30,"はい","いいえ")</f>
        <v>いいえ</v>
      </c>
      <c r="F28" s="339"/>
      <c r="G28" s="339"/>
      <c r="H28" s="340"/>
      <c r="I28" s="188">
        <f>G27-G25</f>
        <v>0</v>
      </c>
    </row>
    <row r="29" spans="1:9" ht="33.75" customHeight="1">
      <c r="A29" s="337" t="s">
        <v>192</v>
      </c>
      <c r="B29" s="337"/>
      <c r="C29" s="337"/>
      <c r="D29" s="337"/>
      <c r="E29" s="338" t="str">
        <f>IF(I29&gt;=30,"はい","いいえ")</f>
        <v>いいえ</v>
      </c>
      <c r="F29" s="339"/>
      <c r="G29" s="339"/>
      <c r="H29" s="340"/>
      <c r="I29" s="188">
        <f>G26-G25</f>
        <v>0</v>
      </c>
    </row>
    <row r="30" spans="1:9" ht="33.75" customHeight="1">
      <c r="A30" s="337" t="s">
        <v>338</v>
      </c>
      <c r="B30" s="352"/>
      <c r="C30" s="352"/>
      <c r="D30" s="352"/>
      <c r="E30" s="338" t="str">
        <f>IF(I29&gt;=30,IF(I30&gt;=30,"はい","いいえ"),"-")</f>
        <v>-</v>
      </c>
      <c r="F30" s="339"/>
      <c r="G30" s="339"/>
      <c r="H30" s="340"/>
      <c r="I30" s="188">
        <f>G27-G26</f>
        <v>0</v>
      </c>
    </row>
    <row r="31" spans="1:9" ht="18.75">
      <c r="A31" s="139" t="s">
        <v>336</v>
      </c>
    </row>
    <row r="32" spans="1:9">
      <c r="A32" s="139" t="s">
        <v>337</v>
      </c>
    </row>
    <row r="33" spans="1:8" ht="18.75">
      <c r="A33" s="139" t="s">
        <v>334</v>
      </c>
    </row>
    <row r="35" spans="1:8">
      <c r="A35" s="353" t="s">
        <v>335</v>
      </c>
      <c r="B35" s="353"/>
      <c r="C35" s="353"/>
      <c r="D35" s="353"/>
      <c r="E35" s="353"/>
      <c r="F35" s="353"/>
      <c r="G35" s="353"/>
      <c r="H35" s="353"/>
    </row>
    <row r="36" spans="1:8">
      <c r="A36" s="139" t="s">
        <v>193</v>
      </c>
    </row>
    <row r="39" spans="1:8">
      <c r="A39" s="139" t="s">
        <v>339</v>
      </c>
    </row>
    <row r="40" spans="1:8" ht="67.5" customHeight="1">
      <c r="A40" s="150" t="s">
        <v>194</v>
      </c>
      <c r="B40" s="150" t="s">
        <v>195</v>
      </c>
      <c r="C40" s="150" t="s">
        <v>196</v>
      </c>
      <c r="D40" s="150" t="s">
        <v>197</v>
      </c>
      <c r="E40" s="354" t="s">
        <v>340</v>
      </c>
      <c r="F40" s="355"/>
      <c r="G40" s="151" t="s">
        <v>198</v>
      </c>
      <c r="H40" s="152" t="s">
        <v>199</v>
      </c>
    </row>
    <row r="41" spans="1:8" ht="21.75" customHeight="1">
      <c r="A41" s="153" t="s">
        <v>200</v>
      </c>
      <c r="B41" s="150" t="s">
        <v>201</v>
      </c>
      <c r="C41" s="191">
        <v>36526</v>
      </c>
      <c r="D41" s="191">
        <v>43922</v>
      </c>
      <c r="E41" s="350">
        <v>1100</v>
      </c>
      <c r="F41" s="351"/>
      <c r="G41" s="191">
        <v>44835</v>
      </c>
      <c r="H41" s="154">
        <v>100</v>
      </c>
    </row>
    <row r="42" spans="1:8" ht="21.75" customHeight="1">
      <c r="A42" s="153"/>
      <c r="B42" s="150"/>
      <c r="C42" s="191"/>
      <c r="D42" s="191"/>
      <c r="E42" s="350"/>
      <c r="F42" s="351"/>
      <c r="G42" s="191"/>
      <c r="H42" s="154"/>
    </row>
    <row r="43" spans="1:8" ht="21.75" customHeight="1">
      <c r="A43" s="153"/>
      <c r="B43" s="150"/>
      <c r="C43" s="191"/>
      <c r="D43" s="191"/>
      <c r="E43" s="350"/>
      <c r="F43" s="351"/>
      <c r="G43" s="191"/>
      <c r="H43" s="154"/>
    </row>
    <row r="44" spans="1:8" ht="21.75" customHeight="1">
      <c r="A44" s="153"/>
      <c r="B44" s="150"/>
      <c r="C44" s="191"/>
      <c r="D44" s="191"/>
      <c r="E44" s="350"/>
      <c r="F44" s="351"/>
      <c r="G44" s="191"/>
      <c r="H44" s="154"/>
    </row>
    <row r="45" spans="1:8">
      <c r="C45" s="155"/>
      <c r="D45" s="155"/>
      <c r="G45" s="155"/>
    </row>
    <row r="46" spans="1:8" ht="14.45" customHeight="1">
      <c r="A46" s="139" t="s">
        <v>202</v>
      </c>
    </row>
    <row r="47" spans="1:8">
      <c r="A47" s="139" t="s">
        <v>203</v>
      </c>
    </row>
    <row r="48" spans="1:8">
      <c r="A48" s="139" t="s">
        <v>204</v>
      </c>
    </row>
    <row r="49" spans="1:1">
      <c r="A49" s="139" t="s">
        <v>205</v>
      </c>
    </row>
    <row r="50" spans="1:1">
      <c r="A50" s="139" t="s">
        <v>206</v>
      </c>
    </row>
    <row r="51" spans="1:1">
      <c r="A51" s="139" t="s">
        <v>207</v>
      </c>
    </row>
    <row r="52" spans="1:1" ht="14.45" customHeight="1">
      <c r="A52" s="139" t="s">
        <v>208</v>
      </c>
    </row>
    <row r="53" spans="1:1">
      <c r="A53" s="139" t="s">
        <v>209</v>
      </c>
    </row>
  </sheetData>
  <mergeCells count="33">
    <mergeCell ref="E44:F44"/>
    <mergeCell ref="A29:D29"/>
    <mergeCell ref="A30:D30"/>
    <mergeCell ref="A35:H35"/>
    <mergeCell ref="E40:F40"/>
    <mergeCell ref="E41:F41"/>
    <mergeCell ref="E42:F42"/>
    <mergeCell ref="E43:F43"/>
    <mergeCell ref="E29:H29"/>
    <mergeCell ref="E30:H30"/>
    <mergeCell ref="A28:D28"/>
    <mergeCell ref="E28:H28"/>
    <mergeCell ref="A27:D27"/>
    <mergeCell ref="A25:D25"/>
    <mergeCell ref="A26:D26"/>
    <mergeCell ref="E25:F25"/>
    <mergeCell ref="G25:H25"/>
    <mergeCell ref="E26:F26"/>
    <mergeCell ref="G26:H26"/>
    <mergeCell ref="E27:F27"/>
    <mergeCell ref="G27:H27"/>
    <mergeCell ref="A15:H15"/>
    <mergeCell ref="A18:H18"/>
    <mergeCell ref="A19:H19"/>
    <mergeCell ref="A20:H20"/>
    <mergeCell ref="A23:D23"/>
    <mergeCell ref="E23:H23"/>
    <mergeCell ref="E12:G12"/>
    <mergeCell ref="E3:H3"/>
    <mergeCell ref="A4:H4"/>
    <mergeCell ref="E9:H9"/>
    <mergeCell ref="E10:H10"/>
    <mergeCell ref="E11:H11"/>
  </mergeCells>
  <phoneticPr fontId="13"/>
  <conditionalFormatting sqref="E9:E12">
    <cfRule type="containsBlanks" dxfId="15"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24"/>
  <sheetViews>
    <sheetView showGridLines="0" view="pageBreakPreview" zoomScaleNormal="100" zoomScaleSheetLayoutView="100" workbookViewId="0">
      <selection sqref="A1:H1"/>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56"/>
      <c r="B1" s="356"/>
      <c r="C1" s="356"/>
      <c r="D1" s="356"/>
      <c r="E1" s="356"/>
      <c r="F1" s="356"/>
      <c r="G1" s="356"/>
      <c r="H1" s="356"/>
    </row>
    <row r="2" spans="1:8" ht="14.25">
      <c r="A2" s="326" t="s">
        <v>210</v>
      </c>
      <c r="B2" s="326"/>
      <c r="C2" s="326"/>
      <c r="D2" s="326"/>
      <c r="E2" s="326"/>
      <c r="F2" s="326"/>
      <c r="G2" s="326"/>
      <c r="H2" s="326"/>
    </row>
    <row r="3" spans="1:8" ht="14.25">
      <c r="A3" s="137"/>
    </row>
    <row r="4" spans="1:8" ht="14.25">
      <c r="A4" s="357" t="s">
        <v>211</v>
      </c>
      <c r="B4" s="357"/>
      <c r="C4" s="357"/>
      <c r="D4" s="357"/>
      <c r="E4" s="357"/>
      <c r="F4" s="357"/>
      <c r="G4" s="357"/>
      <c r="H4" s="357"/>
    </row>
    <row r="6" spans="1:8" s="39" customFormat="1" ht="17.25" customHeight="1">
      <c r="F6" s="138" t="s">
        <v>146</v>
      </c>
      <c r="G6" s="358" t="str">
        <f>IF(経費支出管理表!H3="","",経費支出管理表!H3)</f>
        <v/>
      </c>
      <c r="H6" s="358"/>
    </row>
    <row r="7" spans="1:8" s="39" customFormat="1" ht="17.25" customHeight="1">
      <c r="F7" s="138" t="s">
        <v>147</v>
      </c>
      <c r="G7" s="358" t="str">
        <f>IF(経費支出管理表!H4="","",経費支出管理表!H4)</f>
        <v/>
      </c>
      <c r="H7" s="358"/>
    </row>
    <row r="8" spans="1:8" ht="14.25">
      <c r="A8" s="137"/>
    </row>
    <row r="9" spans="1:8">
      <c r="A9" s="156"/>
    </row>
    <row r="10" spans="1:8">
      <c r="A10" s="156"/>
    </row>
    <row r="11" spans="1:8" ht="14.25">
      <c r="A11" s="137"/>
    </row>
    <row r="12" spans="1:8" ht="14.25">
      <c r="H12" s="157" t="s">
        <v>21</v>
      </c>
    </row>
    <row r="13" spans="1:8" ht="28.5">
      <c r="A13" s="158" t="s">
        <v>212</v>
      </c>
      <c r="B13" s="159" t="s">
        <v>213</v>
      </c>
      <c r="C13" s="159" t="s">
        <v>214</v>
      </c>
      <c r="D13" s="159" t="s">
        <v>215</v>
      </c>
      <c r="E13" s="159" t="s">
        <v>216</v>
      </c>
      <c r="F13" s="159" t="s">
        <v>217</v>
      </c>
      <c r="G13" s="159" t="s">
        <v>218</v>
      </c>
      <c r="H13" s="159" t="s">
        <v>219</v>
      </c>
    </row>
    <row r="14" spans="1:8" ht="108.6" customHeight="1">
      <c r="A14" s="160"/>
      <c r="B14" s="160"/>
      <c r="C14" s="160"/>
      <c r="D14" s="189"/>
      <c r="E14" s="190" t="str">
        <f>IF((C14*D14)&lt;&gt;0,(C14*D14),"")</f>
        <v/>
      </c>
      <c r="F14" s="161"/>
      <c r="G14" s="160"/>
      <c r="H14" s="160"/>
    </row>
    <row r="15" spans="1:8" ht="14.25">
      <c r="A15" s="137"/>
    </row>
    <row r="16" spans="1:8" ht="14.25">
      <c r="A16" s="326" t="s">
        <v>220</v>
      </c>
      <c r="B16" s="326"/>
      <c r="C16" s="326"/>
      <c r="D16" s="326"/>
      <c r="E16" s="326"/>
      <c r="F16" s="326"/>
      <c r="G16" s="326"/>
      <c r="H16" s="326"/>
    </row>
    <row r="17" spans="1:8" ht="14.25">
      <c r="A17" s="326" t="s">
        <v>221</v>
      </c>
      <c r="B17" s="326"/>
      <c r="C17" s="326"/>
      <c r="D17" s="326"/>
      <c r="E17" s="326"/>
      <c r="F17" s="326"/>
      <c r="G17" s="326"/>
      <c r="H17" s="326"/>
    </row>
    <row r="18" spans="1:8" ht="14.25">
      <c r="A18" s="326" t="s">
        <v>222</v>
      </c>
      <c r="B18" s="326"/>
      <c r="C18" s="326"/>
      <c r="D18" s="326"/>
      <c r="E18" s="326"/>
      <c r="F18" s="326"/>
      <c r="G18" s="326"/>
      <c r="H18" s="326"/>
    </row>
    <row r="19" spans="1:8" ht="14.25">
      <c r="A19" s="326" t="s">
        <v>223</v>
      </c>
      <c r="B19" s="326"/>
      <c r="C19" s="326"/>
      <c r="D19" s="326"/>
      <c r="E19" s="326"/>
      <c r="F19" s="326"/>
      <c r="G19" s="326"/>
      <c r="H19" s="326"/>
    </row>
    <row r="20" spans="1:8" ht="14.25">
      <c r="A20" s="326" t="s">
        <v>224</v>
      </c>
      <c r="B20" s="326"/>
      <c r="C20" s="326"/>
      <c r="D20" s="326"/>
      <c r="E20" s="326"/>
      <c r="F20" s="326"/>
      <c r="G20" s="326"/>
      <c r="H20" s="326"/>
    </row>
    <row r="21" spans="1:8" ht="14.25">
      <c r="A21" s="326" t="s">
        <v>225</v>
      </c>
      <c r="B21" s="326"/>
      <c r="C21" s="326"/>
      <c r="D21" s="326"/>
      <c r="E21" s="326"/>
      <c r="F21" s="326"/>
      <c r="G21" s="326"/>
      <c r="H21" s="326"/>
    </row>
    <row r="22" spans="1:8" ht="14.25">
      <c r="A22" s="326" t="s">
        <v>226</v>
      </c>
      <c r="B22" s="326"/>
      <c r="C22" s="326"/>
      <c r="D22" s="326"/>
      <c r="E22" s="326"/>
      <c r="F22" s="326"/>
      <c r="G22" s="326"/>
      <c r="H22" s="326"/>
    </row>
    <row r="23" spans="1:8" ht="14.25">
      <c r="A23" s="326"/>
      <c r="B23" s="326"/>
      <c r="C23" s="326"/>
      <c r="D23" s="326"/>
      <c r="E23" s="326"/>
      <c r="F23" s="326"/>
      <c r="G23" s="326"/>
      <c r="H23" s="326"/>
    </row>
    <row r="24" spans="1:8" ht="14.25">
      <c r="A24" s="137"/>
    </row>
  </sheetData>
  <mergeCells count="13">
    <mergeCell ref="A23:H23"/>
    <mergeCell ref="A17:H17"/>
    <mergeCell ref="A18:H18"/>
    <mergeCell ref="A19:H19"/>
    <mergeCell ref="A20:H20"/>
    <mergeCell ref="A21:H21"/>
    <mergeCell ref="A22:H22"/>
    <mergeCell ref="A16:H16"/>
    <mergeCell ref="A1:H1"/>
    <mergeCell ref="A2:H2"/>
    <mergeCell ref="A4:H4"/>
    <mergeCell ref="G6:H6"/>
    <mergeCell ref="G7:H7"/>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46"/>
  <sheetViews>
    <sheetView showGridLines="0" view="pageBreakPreview" zoomScaleNormal="100" zoomScaleSheetLayoutView="100" workbookViewId="0">
      <selection activeCell="D10" sqref="D10:G10"/>
    </sheetView>
  </sheetViews>
  <sheetFormatPr defaultRowHeight="13.5"/>
  <cols>
    <col min="1" max="1" width="3" customWidth="1"/>
    <col min="2" max="2" width="27.125" customWidth="1"/>
    <col min="3" max="3" width="18.75" customWidth="1"/>
    <col min="4" max="4" width="10.125" customWidth="1"/>
    <col min="5" max="5" width="7.25" customWidth="1"/>
    <col min="6" max="6" width="17" customWidth="1"/>
    <col min="7" max="7" width="6" customWidth="1"/>
    <col min="257" max="257" width="3" customWidth="1"/>
    <col min="258" max="258" width="27.125" customWidth="1"/>
    <col min="259" max="259" width="18.75" customWidth="1"/>
    <col min="260" max="260" width="10.125" customWidth="1"/>
    <col min="261" max="261" width="7.25" customWidth="1"/>
    <col min="262" max="262" width="17" customWidth="1"/>
    <col min="263" max="263" width="6" customWidth="1"/>
    <col min="513" max="513" width="3" customWidth="1"/>
    <col min="514" max="514" width="27.125" customWidth="1"/>
    <col min="515" max="515" width="18.75" customWidth="1"/>
    <col min="516" max="516" width="10.125" customWidth="1"/>
    <col min="517" max="517" width="7.25" customWidth="1"/>
    <col min="518" max="518" width="17" customWidth="1"/>
    <col min="519" max="519" width="6" customWidth="1"/>
    <col min="769" max="769" width="3" customWidth="1"/>
    <col min="770" max="770" width="27.125" customWidth="1"/>
    <col min="771" max="771" width="18.75" customWidth="1"/>
    <col min="772" max="772" width="10.125" customWidth="1"/>
    <col min="773" max="773" width="7.25" customWidth="1"/>
    <col min="774" max="774" width="17" customWidth="1"/>
    <col min="775" max="775" width="6" customWidth="1"/>
    <col min="1025" max="1025" width="3" customWidth="1"/>
    <col min="1026" max="1026" width="27.125" customWidth="1"/>
    <col min="1027" max="1027" width="18.75" customWidth="1"/>
    <col min="1028" max="1028" width="10.125" customWidth="1"/>
    <col min="1029" max="1029" width="7.25" customWidth="1"/>
    <col min="1030" max="1030" width="17" customWidth="1"/>
    <col min="1031" max="1031" width="6" customWidth="1"/>
    <col min="1281" max="1281" width="3" customWidth="1"/>
    <col min="1282" max="1282" width="27.125" customWidth="1"/>
    <col min="1283" max="1283" width="18.75" customWidth="1"/>
    <col min="1284" max="1284" width="10.125" customWidth="1"/>
    <col min="1285" max="1285" width="7.25" customWidth="1"/>
    <col min="1286" max="1286" width="17" customWidth="1"/>
    <col min="1287" max="1287" width="6" customWidth="1"/>
    <col min="1537" max="1537" width="3" customWidth="1"/>
    <col min="1538" max="1538" width="27.125" customWidth="1"/>
    <col min="1539" max="1539" width="18.75" customWidth="1"/>
    <col min="1540" max="1540" width="10.125" customWidth="1"/>
    <col min="1541" max="1541" width="7.25" customWidth="1"/>
    <col min="1542" max="1542" width="17" customWidth="1"/>
    <col min="1543" max="1543" width="6" customWidth="1"/>
    <col min="1793" max="1793" width="3" customWidth="1"/>
    <col min="1794" max="1794" width="27.125" customWidth="1"/>
    <col min="1795" max="1795" width="18.75" customWidth="1"/>
    <col min="1796" max="1796" width="10.125" customWidth="1"/>
    <col min="1797" max="1797" width="7.25" customWidth="1"/>
    <col min="1798" max="1798" width="17" customWidth="1"/>
    <col min="1799" max="1799" width="6" customWidth="1"/>
    <col min="2049" max="2049" width="3" customWidth="1"/>
    <col min="2050" max="2050" width="27.125" customWidth="1"/>
    <col min="2051" max="2051" width="18.75" customWidth="1"/>
    <col min="2052" max="2052" width="10.125" customWidth="1"/>
    <col min="2053" max="2053" width="7.25" customWidth="1"/>
    <col min="2054" max="2054" width="17" customWidth="1"/>
    <col min="2055" max="2055" width="6" customWidth="1"/>
    <col min="2305" max="2305" width="3" customWidth="1"/>
    <col min="2306" max="2306" width="27.125" customWidth="1"/>
    <col min="2307" max="2307" width="18.75" customWidth="1"/>
    <col min="2308" max="2308" width="10.125" customWidth="1"/>
    <col min="2309" max="2309" width="7.25" customWidth="1"/>
    <col min="2310" max="2310" width="17" customWidth="1"/>
    <col min="2311" max="2311" width="6" customWidth="1"/>
    <col min="2561" max="2561" width="3" customWidth="1"/>
    <col min="2562" max="2562" width="27.125" customWidth="1"/>
    <col min="2563" max="2563" width="18.75" customWidth="1"/>
    <col min="2564" max="2564" width="10.125" customWidth="1"/>
    <col min="2565" max="2565" width="7.25" customWidth="1"/>
    <col min="2566" max="2566" width="17" customWidth="1"/>
    <col min="2567" max="2567" width="6" customWidth="1"/>
    <col min="2817" max="2817" width="3" customWidth="1"/>
    <col min="2818" max="2818" width="27.125" customWidth="1"/>
    <col min="2819" max="2819" width="18.75" customWidth="1"/>
    <col min="2820" max="2820" width="10.125" customWidth="1"/>
    <col min="2821" max="2821" width="7.25" customWidth="1"/>
    <col min="2822" max="2822" width="17" customWidth="1"/>
    <col min="2823" max="2823" width="6" customWidth="1"/>
    <col min="3073" max="3073" width="3" customWidth="1"/>
    <col min="3074" max="3074" width="27.125" customWidth="1"/>
    <col min="3075" max="3075" width="18.75" customWidth="1"/>
    <col min="3076" max="3076" width="10.125" customWidth="1"/>
    <col min="3077" max="3077" width="7.25" customWidth="1"/>
    <col min="3078" max="3078" width="17" customWidth="1"/>
    <col min="3079" max="3079" width="6" customWidth="1"/>
    <col min="3329" max="3329" width="3" customWidth="1"/>
    <col min="3330" max="3330" width="27.125" customWidth="1"/>
    <col min="3331" max="3331" width="18.75" customWidth="1"/>
    <col min="3332" max="3332" width="10.125" customWidth="1"/>
    <col min="3333" max="3333" width="7.25" customWidth="1"/>
    <col min="3334" max="3334" width="17" customWidth="1"/>
    <col min="3335" max="3335" width="6" customWidth="1"/>
    <col min="3585" max="3585" width="3" customWidth="1"/>
    <col min="3586" max="3586" width="27.125" customWidth="1"/>
    <col min="3587" max="3587" width="18.75" customWidth="1"/>
    <col min="3588" max="3588" width="10.125" customWidth="1"/>
    <col min="3589" max="3589" width="7.25" customWidth="1"/>
    <col min="3590" max="3590" width="17" customWidth="1"/>
    <col min="3591" max="3591" width="6" customWidth="1"/>
    <col min="3841" max="3841" width="3" customWidth="1"/>
    <col min="3842" max="3842" width="27.125" customWidth="1"/>
    <col min="3843" max="3843" width="18.75" customWidth="1"/>
    <col min="3844" max="3844" width="10.125" customWidth="1"/>
    <col min="3845" max="3845" width="7.25" customWidth="1"/>
    <col min="3846" max="3846" width="17" customWidth="1"/>
    <col min="3847" max="3847" width="6" customWidth="1"/>
    <col min="4097" max="4097" width="3" customWidth="1"/>
    <col min="4098" max="4098" width="27.125" customWidth="1"/>
    <col min="4099" max="4099" width="18.75" customWidth="1"/>
    <col min="4100" max="4100" width="10.125" customWidth="1"/>
    <col min="4101" max="4101" width="7.25" customWidth="1"/>
    <col min="4102" max="4102" width="17" customWidth="1"/>
    <col min="4103" max="4103" width="6" customWidth="1"/>
    <col min="4353" max="4353" width="3" customWidth="1"/>
    <col min="4354" max="4354" width="27.125" customWidth="1"/>
    <col min="4355" max="4355" width="18.75" customWidth="1"/>
    <col min="4356" max="4356" width="10.125" customWidth="1"/>
    <col min="4357" max="4357" width="7.25" customWidth="1"/>
    <col min="4358" max="4358" width="17" customWidth="1"/>
    <col min="4359" max="4359" width="6" customWidth="1"/>
    <col min="4609" max="4609" width="3" customWidth="1"/>
    <col min="4610" max="4610" width="27.125" customWidth="1"/>
    <col min="4611" max="4611" width="18.75" customWidth="1"/>
    <col min="4612" max="4612" width="10.125" customWidth="1"/>
    <col min="4613" max="4613" width="7.25" customWidth="1"/>
    <col min="4614" max="4614" width="17" customWidth="1"/>
    <col min="4615" max="4615" width="6" customWidth="1"/>
    <col min="4865" max="4865" width="3" customWidth="1"/>
    <col min="4866" max="4866" width="27.125" customWidth="1"/>
    <col min="4867" max="4867" width="18.75" customWidth="1"/>
    <col min="4868" max="4868" width="10.125" customWidth="1"/>
    <col min="4869" max="4869" width="7.25" customWidth="1"/>
    <col min="4870" max="4870" width="17" customWidth="1"/>
    <col min="4871" max="4871" width="6" customWidth="1"/>
    <col min="5121" max="5121" width="3" customWidth="1"/>
    <col min="5122" max="5122" width="27.125" customWidth="1"/>
    <col min="5123" max="5123" width="18.75" customWidth="1"/>
    <col min="5124" max="5124" width="10.125" customWidth="1"/>
    <col min="5125" max="5125" width="7.25" customWidth="1"/>
    <col min="5126" max="5126" width="17" customWidth="1"/>
    <col min="5127" max="5127" width="6" customWidth="1"/>
    <col min="5377" max="5377" width="3" customWidth="1"/>
    <col min="5378" max="5378" width="27.125" customWidth="1"/>
    <col min="5379" max="5379" width="18.75" customWidth="1"/>
    <col min="5380" max="5380" width="10.125" customWidth="1"/>
    <col min="5381" max="5381" width="7.25" customWidth="1"/>
    <col min="5382" max="5382" width="17" customWidth="1"/>
    <col min="5383" max="5383" width="6" customWidth="1"/>
    <col min="5633" max="5633" width="3" customWidth="1"/>
    <col min="5634" max="5634" width="27.125" customWidth="1"/>
    <col min="5635" max="5635" width="18.75" customWidth="1"/>
    <col min="5636" max="5636" width="10.125" customWidth="1"/>
    <col min="5637" max="5637" width="7.25" customWidth="1"/>
    <col min="5638" max="5638" width="17" customWidth="1"/>
    <col min="5639" max="5639" width="6" customWidth="1"/>
    <col min="5889" max="5889" width="3" customWidth="1"/>
    <col min="5890" max="5890" width="27.125" customWidth="1"/>
    <col min="5891" max="5891" width="18.75" customWidth="1"/>
    <col min="5892" max="5892" width="10.125" customWidth="1"/>
    <col min="5893" max="5893" width="7.25" customWidth="1"/>
    <col min="5894" max="5894" width="17" customWidth="1"/>
    <col min="5895" max="5895" width="6" customWidth="1"/>
    <col min="6145" max="6145" width="3" customWidth="1"/>
    <col min="6146" max="6146" width="27.125" customWidth="1"/>
    <col min="6147" max="6147" width="18.75" customWidth="1"/>
    <col min="6148" max="6148" width="10.125" customWidth="1"/>
    <col min="6149" max="6149" width="7.25" customWidth="1"/>
    <col min="6150" max="6150" width="17" customWidth="1"/>
    <col min="6151" max="6151" width="6" customWidth="1"/>
    <col min="6401" max="6401" width="3" customWidth="1"/>
    <col min="6402" max="6402" width="27.125" customWidth="1"/>
    <col min="6403" max="6403" width="18.75" customWidth="1"/>
    <col min="6404" max="6404" width="10.125" customWidth="1"/>
    <col min="6405" max="6405" width="7.25" customWidth="1"/>
    <col min="6406" max="6406" width="17" customWidth="1"/>
    <col min="6407" max="6407" width="6" customWidth="1"/>
    <col min="6657" max="6657" width="3" customWidth="1"/>
    <col min="6658" max="6658" width="27.125" customWidth="1"/>
    <col min="6659" max="6659" width="18.75" customWidth="1"/>
    <col min="6660" max="6660" width="10.125" customWidth="1"/>
    <col min="6661" max="6661" width="7.25" customWidth="1"/>
    <col min="6662" max="6662" width="17" customWidth="1"/>
    <col min="6663" max="6663" width="6" customWidth="1"/>
    <col min="6913" max="6913" width="3" customWidth="1"/>
    <col min="6914" max="6914" width="27.125" customWidth="1"/>
    <col min="6915" max="6915" width="18.75" customWidth="1"/>
    <col min="6916" max="6916" width="10.125" customWidth="1"/>
    <col min="6917" max="6917" width="7.25" customWidth="1"/>
    <col min="6918" max="6918" width="17" customWidth="1"/>
    <col min="6919" max="6919" width="6" customWidth="1"/>
    <col min="7169" max="7169" width="3" customWidth="1"/>
    <col min="7170" max="7170" width="27.125" customWidth="1"/>
    <col min="7171" max="7171" width="18.75" customWidth="1"/>
    <col min="7172" max="7172" width="10.125" customWidth="1"/>
    <col min="7173" max="7173" width="7.25" customWidth="1"/>
    <col min="7174" max="7174" width="17" customWidth="1"/>
    <col min="7175" max="7175" width="6" customWidth="1"/>
    <col min="7425" max="7425" width="3" customWidth="1"/>
    <col min="7426" max="7426" width="27.125" customWidth="1"/>
    <col min="7427" max="7427" width="18.75" customWidth="1"/>
    <col min="7428" max="7428" width="10.125" customWidth="1"/>
    <col min="7429" max="7429" width="7.25" customWidth="1"/>
    <col min="7430" max="7430" width="17" customWidth="1"/>
    <col min="7431" max="7431" width="6" customWidth="1"/>
    <col min="7681" max="7681" width="3" customWidth="1"/>
    <col min="7682" max="7682" width="27.125" customWidth="1"/>
    <col min="7683" max="7683" width="18.75" customWidth="1"/>
    <col min="7684" max="7684" width="10.125" customWidth="1"/>
    <col min="7685" max="7685" width="7.25" customWidth="1"/>
    <col min="7686" max="7686" width="17" customWidth="1"/>
    <col min="7687" max="7687" width="6" customWidth="1"/>
    <col min="7937" max="7937" width="3" customWidth="1"/>
    <col min="7938" max="7938" width="27.125" customWidth="1"/>
    <col min="7939" max="7939" width="18.75" customWidth="1"/>
    <col min="7940" max="7940" width="10.125" customWidth="1"/>
    <col min="7941" max="7941" width="7.25" customWidth="1"/>
    <col min="7942" max="7942" width="17" customWidth="1"/>
    <col min="7943" max="7943" width="6" customWidth="1"/>
    <col min="8193" max="8193" width="3" customWidth="1"/>
    <col min="8194" max="8194" width="27.125" customWidth="1"/>
    <col min="8195" max="8195" width="18.75" customWidth="1"/>
    <col min="8196" max="8196" width="10.125" customWidth="1"/>
    <col min="8197" max="8197" width="7.25" customWidth="1"/>
    <col min="8198" max="8198" width="17" customWidth="1"/>
    <col min="8199" max="8199" width="6" customWidth="1"/>
    <col min="8449" max="8449" width="3" customWidth="1"/>
    <col min="8450" max="8450" width="27.125" customWidth="1"/>
    <col min="8451" max="8451" width="18.75" customWidth="1"/>
    <col min="8452" max="8452" width="10.125" customWidth="1"/>
    <col min="8453" max="8453" width="7.25" customWidth="1"/>
    <col min="8454" max="8454" width="17" customWidth="1"/>
    <col min="8455" max="8455" width="6" customWidth="1"/>
    <col min="8705" max="8705" width="3" customWidth="1"/>
    <col min="8706" max="8706" width="27.125" customWidth="1"/>
    <col min="8707" max="8707" width="18.75" customWidth="1"/>
    <col min="8708" max="8708" width="10.125" customWidth="1"/>
    <col min="8709" max="8709" width="7.25" customWidth="1"/>
    <col min="8710" max="8710" width="17" customWidth="1"/>
    <col min="8711" max="8711" width="6" customWidth="1"/>
    <col min="8961" max="8961" width="3" customWidth="1"/>
    <col min="8962" max="8962" width="27.125" customWidth="1"/>
    <col min="8963" max="8963" width="18.75" customWidth="1"/>
    <col min="8964" max="8964" width="10.125" customWidth="1"/>
    <col min="8965" max="8965" width="7.25" customWidth="1"/>
    <col min="8966" max="8966" width="17" customWidth="1"/>
    <col min="8967" max="8967" width="6" customWidth="1"/>
    <col min="9217" max="9217" width="3" customWidth="1"/>
    <col min="9218" max="9218" width="27.125" customWidth="1"/>
    <col min="9219" max="9219" width="18.75" customWidth="1"/>
    <col min="9220" max="9220" width="10.125" customWidth="1"/>
    <col min="9221" max="9221" width="7.25" customWidth="1"/>
    <col min="9222" max="9222" width="17" customWidth="1"/>
    <col min="9223" max="9223" width="6" customWidth="1"/>
    <col min="9473" max="9473" width="3" customWidth="1"/>
    <col min="9474" max="9474" width="27.125" customWidth="1"/>
    <col min="9475" max="9475" width="18.75" customWidth="1"/>
    <col min="9476" max="9476" width="10.125" customWidth="1"/>
    <col min="9477" max="9477" width="7.25" customWidth="1"/>
    <col min="9478" max="9478" width="17" customWidth="1"/>
    <col min="9479" max="9479" width="6" customWidth="1"/>
    <col min="9729" max="9729" width="3" customWidth="1"/>
    <col min="9730" max="9730" width="27.125" customWidth="1"/>
    <col min="9731" max="9731" width="18.75" customWidth="1"/>
    <col min="9732" max="9732" width="10.125" customWidth="1"/>
    <col min="9733" max="9733" width="7.25" customWidth="1"/>
    <col min="9734" max="9734" width="17" customWidth="1"/>
    <col min="9735" max="9735" width="6" customWidth="1"/>
    <col min="9985" max="9985" width="3" customWidth="1"/>
    <col min="9986" max="9986" width="27.125" customWidth="1"/>
    <col min="9987" max="9987" width="18.75" customWidth="1"/>
    <col min="9988" max="9988" width="10.125" customWidth="1"/>
    <col min="9989" max="9989" width="7.25" customWidth="1"/>
    <col min="9990" max="9990" width="17" customWidth="1"/>
    <col min="9991" max="9991" width="6" customWidth="1"/>
    <col min="10241" max="10241" width="3" customWidth="1"/>
    <col min="10242" max="10242" width="27.125" customWidth="1"/>
    <col min="10243" max="10243" width="18.75" customWidth="1"/>
    <col min="10244" max="10244" width="10.125" customWidth="1"/>
    <col min="10245" max="10245" width="7.25" customWidth="1"/>
    <col min="10246" max="10246" width="17" customWidth="1"/>
    <col min="10247" max="10247" width="6" customWidth="1"/>
    <col min="10497" max="10497" width="3" customWidth="1"/>
    <col min="10498" max="10498" width="27.125" customWidth="1"/>
    <col min="10499" max="10499" width="18.75" customWidth="1"/>
    <col min="10500" max="10500" width="10.125" customWidth="1"/>
    <col min="10501" max="10501" width="7.25" customWidth="1"/>
    <col min="10502" max="10502" width="17" customWidth="1"/>
    <col min="10503" max="10503" width="6" customWidth="1"/>
    <col min="10753" max="10753" width="3" customWidth="1"/>
    <col min="10754" max="10754" width="27.125" customWidth="1"/>
    <col min="10755" max="10755" width="18.75" customWidth="1"/>
    <col min="10756" max="10756" width="10.125" customWidth="1"/>
    <col min="10757" max="10757" width="7.25" customWidth="1"/>
    <col min="10758" max="10758" width="17" customWidth="1"/>
    <col min="10759" max="10759" width="6" customWidth="1"/>
    <col min="11009" max="11009" width="3" customWidth="1"/>
    <col min="11010" max="11010" width="27.125" customWidth="1"/>
    <col min="11011" max="11011" width="18.75" customWidth="1"/>
    <col min="11012" max="11012" width="10.125" customWidth="1"/>
    <col min="11013" max="11013" width="7.25" customWidth="1"/>
    <col min="11014" max="11014" width="17" customWidth="1"/>
    <col min="11015" max="11015" width="6" customWidth="1"/>
    <col min="11265" max="11265" width="3" customWidth="1"/>
    <col min="11266" max="11266" width="27.125" customWidth="1"/>
    <col min="11267" max="11267" width="18.75" customWidth="1"/>
    <col min="11268" max="11268" width="10.125" customWidth="1"/>
    <col min="11269" max="11269" width="7.25" customWidth="1"/>
    <col min="11270" max="11270" width="17" customWidth="1"/>
    <col min="11271" max="11271" width="6" customWidth="1"/>
    <col min="11521" max="11521" width="3" customWidth="1"/>
    <col min="11522" max="11522" width="27.125" customWidth="1"/>
    <col min="11523" max="11523" width="18.75" customWidth="1"/>
    <col min="11524" max="11524" width="10.125" customWidth="1"/>
    <col min="11525" max="11525" width="7.25" customWidth="1"/>
    <col min="11526" max="11526" width="17" customWidth="1"/>
    <col min="11527" max="11527" width="6" customWidth="1"/>
    <col min="11777" max="11777" width="3" customWidth="1"/>
    <col min="11778" max="11778" width="27.125" customWidth="1"/>
    <col min="11779" max="11779" width="18.75" customWidth="1"/>
    <col min="11780" max="11780" width="10.125" customWidth="1"/>
    <col min="11781" max="11781" width="7.25" customWidth="1"/>
    <col min="11782" max="11782" width="17" customWidth="1"/>
    <col min="11783" max="11783" width="6" customWidth="1"/>
    <col min="12033" max="12033" width="3" customWidth="1"/>
    <col min="12034" max="12034" width="27.125" customWidth="1"/>
    <col min="12035" max="12035" width="18.75" customWidth="1"/>
    <col min="12036" max="12036" width="10.125" customWidth="1"/>
    <col min="12037" max="12037" width="7.25" customWidth="1"/>
    <col min="12038" max="12038" width="17" customWidth="1"/>
    <col min="12039" max="12039" width="6" customWidth="1"/>
    <col min="12289" max="12289" width="3" customWidth="1"/>
    <col min="12290" max="12290" width="27.125" customWidth="1"/>
    <col min="12291" max="12291" width="18.75" customWidth="1"/>
    <col min="12292" max="12292" width="10.125" customWidth="1"/>
    <col min="12293" max="12293" width="7.25" customWidth="1"/>
    <col min="12294" max="12294" width="17" customWidth="1"/>
    <col min="12295" max="12295" width="6" customWidth="1"/>
    <col min="12545" max="12545" width="3" customWidth="1"/>
    <col min="12546" max="12546" width="27.125" customWidth="1"/>
    <col min="12547" max="12547" width="18.75" customWidth="1"/>
    <col min="12548" max="12548" width="10.125" customWidth="1"/>
    <col min="12549" max="12549" width="7.25" customWidth="1"/>
    <col min="12550" max="12550" width="17" customWidth="1"/>
    <col min="12551" max="12551" width="6" customWidth="1"/>
    <col min="12801" max="12801" width="3" customWidth="1"/>
    <col min="12802" max="12802" width="27.125" customWidth="1"/>
    <col min="12803" max="12803" width="18.75" customWidth="1"/>
    <col min="12804" max="12804" width="10.125" customWidth="1"/>
    <col min="12805" max="12805" width="7.25" customWidth="1"/>
    <col min="12806" max="12806" width="17" customWidth="1"/>
    <col min="12807" max="12807" width="6" customWidth="1"/>
    <col min="13057" max="13057" width="3" customWidth="1"/>
    <col min="13058" max="13058" width="27.125" customWidth="1"/>
    <col min="13059" max="13059" width="18.75" customWidth="1"/>
    <col min="13060" max="13060" width="10.125" customWidth="1"/>
    <col min="13061" max="13061" width="7.25" customWidth="1"/>
    <col min="13062" max="13062" width="17" customWidth="1"/>
    <col min="13063" max="13063" width="6" customWidth="1"/>
    <col min="13313" max="13313" width="3" customWidth="1"/>
    <col min="13314" max="13314" width="27.125" customWidth="1"/>
    <col min="13315" max="13315" width="18.75" customWidth="1"/>
    <col min="13316" max="13316" width="10.125" customWidth="1"/>
    <col min="13317" max="13317" width="7.25" customWidth="1"/>
    <col min="13318" max="13318" width="17" customWidth="1"/>
    <col min="13319" max="13319" width="6" customWidth="1"/>
    <col min="13569" max="13569" width="3" customWidth="1"/>
    <col min="13570" max="13570" width="27.125" customWidth="1"/>
    <col min="13571" max="13571" width="18.75" customWidth="1"/>
    <col min="13572" max="13572" width="10.125" customWidth="1"/>
    <col min="13573" max="13573" width="7.25" customWidth="1"/>
    <col min="13574" max="13574" width="17" customWidth="1"/>
    <col min="13575" max="13575" width="6" customWidth="1"/>
    <col min="13825" max="13825" width="3" customWidth="1"/>
    <col min="13826" max="13826" width="27.125" customWidth="1"/>
    <col min="13827" max="13827" width="18.75" customWidth="1"/>
    <col min="13828" max="13828" width="10.125" customWidth="1"/>
    <col min="13829" max="13829" width="7.25" customWidth="1"/>
    <col min="13830" max="13830" width="17" customWidth="1"/>
    <col min="13831" max="13831" width="6" customWidth="1"/>
    <col min="14081" max="14081" width="3" customWidth="1"/>
    <col min="14082" max="14082" width="27.125" customWidth="1"/>
    <col min="14083" max="14083" width="18.75" customWidth="1"/>
    <col min="14084" max="14084" width="10.125" customWidth="1"/>
    <col min="14085" max="14085" width="7.25" customWidth="1"/>
    <col min="14086" max="14086" width="17" customWidth="1"/>
    <col min="14087" max="14087" width="6" customWidth="1"/>
    <col min="14337" max="14337" width="3" customWidth="1"/>
    <col min="14338" max="14338" width="27.125" customWidth="1"/>
    <col min="14339" max="14339" width="18.75" customWidth="1"/>
    <col min="14340" max="14340" width="10.125" customWidth="1"/>
    <col min="14341" max="14341" width="7.25" customWidth="1"/>
    <col min="14342" max="14342" width="17" customWidth="1"/>
    <col min="14343" max="14343" width="6" customWidth="1"/>
    <col min="14593" max="14593" width="3" customWidth="1"/>
    <col min="14594" max="14594" width="27.125" customWidth="1"/>
    <col min="14595" max="14595" width="18.75" customWidth="1"/>
    <col min="14596" max="14596" width="10.125" customWidth="1"/>
    <col min="14597" max="14597" width="7.25" customWidth="1"/>
    <col min="14598" max="14598" width="17" customWidth="1"/>
    <col min="14599" max="14599" width="6" customWidth="1"/>
    <col min="14849" max="14849" width="3" customWidth="1"/>
    <col min="14850" max="14850" width="27.125" customWidth="1"/>
    <col min="14851" max="14851" width="18.75" customWidth="1"/>
    <col min="14852" max="14852" width="10.125" customWidth="1"/>
    <col min="14853" max="14853" width="7.25" customWidth="1"/>
    <col min="14854" max="14854" width="17" customWidth="1"/>
    <col min="14855" max="14855" width="6" customWidth="1"/>
    <col min="15105" max="15105" width="3" customWidth="1"/>
    <col min="15106" max="15106" width="27.125" customWidth="1"/>
    <col min="15107" max="15107" width="18.75" customWidth="1"/>
    <col min="15108" max="15108" width="10.125" customWidth="1"/>
    <col min="15109" max="15109" width="7.25" customWidth="1"/>
    <col min="15110" max="15110" width="17" customWidth="1"/>
    <col min="15111" max="15111" width="6" customWidth="1"/>
    <col min="15361" max="15361" width="3" customWidth="1"/>
    <col min="15362" max="15362" width="27.125" customWidth="1"/>
    <col min="15363" max="15363" width="18.75" customWidth="1"/>
    <col min="15364" max="15364" width="10.125" customWidth="1"/>
    <col min="15365" max="15365" width="7.25" customWidth="1"/>
    <col min="15366" max="15366" width="17" customWidth="1"/>
    <col min="15367" max="15367" width="6" customWidth="1"/>
    <col min="15617" max="15617" width="3" customWidth="1"/>
    <col min="15618" max="15618" width="27.125" customWidth="1"/>
    <col min="15619" max="15619" width="18.75" customWidth="1"/>
    <col min="15620" max="15620" width="10.125" customWidth="1"/>
    <col min="15621" max="15621" width="7.25" customWidth="1"/>
    <col min="15622" max="15622" width="17" customWidth="1"/>
    <col min="15623" max="15623" width="6" customWidth="1"/>
    <col min="15873" max="15873" width="3" customWidth="1"/>
    <col min="15874" max="15874" width="27.125" customWidth="1"/>
    <col min="15875" max="15875" width="18.75" customWidth="1"/>
    <col min="15876" max="15876" width="10.125" customWidth="1"/>
    <col min="15877" max="15877" width="7.25" customWidth="1"/>
    <col min="15878" max="15878" width="17" customWidth="1"/>
    <col min="15879" max="15879" width="6" customWidth="1"/>
    <col min="16129" max="16129" width="3" customWidth="1"/>
    <col min="16130" max="16130" width="27.125" customWidth="1"/>
    <col min="16131" max="16131" width="18.75" customWidth="1"/>
    <col min="16132" max="16132" width="10.125" customWidth="1"/>
    <col min="16133" max="16133" width="7.25" customWidth="1"/>
    <col min="16134" max="16134" width="17" customWidth="1"/>
    <col min="16135" max="16135" width="6" customWidth="1"/>
  </cols>
  <sheetData>
    <row r="1" spans="1:11" ht="33" customHeight="1">
      <c r="A1" s="162" t="s">
        <v>227</v>
      </c>
      <c r="B1" s="162"/>
      <c r="C1" s="162"/>
      <c r="D1" s="162"/>
      <c r="E1" s="162"/>
      <c r="F1" s="162"/>
      <c r="G1" s="162"/>
      <c r="H1" s="162"/>
      <c r="I1" s="162"/>
      <c r="J1" s="162"/>
      <c r="K1" s="162"/>
    </row>
    <row r="2" spans="1:11" ht="18.75">
      <c r="A2" s="356"/>
      <c r="B2" s="356"/>
      <c r="C2" s="356"/>
      <c r="D2" s="356"/>
      <c r="E2" s="356"/>
      <c r="F2" s="356"/>
      <c r="G2" s="356"/>
      <c r="H2" s="163"/>
      <c r="I2" s="163"/>
      <c r="J2" s="163"/>
      <c r="K2" s="163"/>
    </row>
    <row r="3" spans="1:11" ht="14.25">
      <c r="A3" s="326" t="s">
        <v>228</v>
      </c>
      <c r="B3" s="326"/>
      <c r="C3" s="326"/>
      <c r="D3" s="326"/>
      <c r="E3" s="326"/>
      <c r="F3" s="326"/>
      <c r="G3" s="326"/>
    </row>
    <row r="4" spans="1:11" ht="14.25">
      <c r="A4" s="157"/>
      <c r="B4" s="157"/>
      <c r="C4" s="157"/>
      <c r="D4" s="157"/>
      <c r="E4" s="360" t="str">
        <f>IF(経費支出管理表!H4="","",経費支出管理表!H4)</f>
        <v/>
      </c>
      <c r="F4" s="360"/>
      <c r="G4" s="360"/>
    </row>
    <row r="5" spans="1:11" ht="16.5" customHeight="1">
      <c r="C5" s="157"/>
      <c r="D5" s="157"/>
      <c r="F5" s="361" t="s">
        <v>229</v>
      </c>
      <c r="G5" s="361"/>
    </row>
    <row r="6" spans="1:11" ht="14.25">
      <c r="A6" s="137"/>
      <c r="B6" s="137"/>
      <c r="C6" s="137"/>
      <c r="D6" s="137"/>
    </row>
    <row r="7" spans="1:11" ht="16.5" customHeight="1">
      <c r="A7" s="326" t="s">
        <v>230</v>
      </c>
      <c r="B7" s="326"/>
      <c r="C7" s="326"/>
      <c r="D7" s="326"/>
      <c r="E7" s="326"/>
      <c r="F7" s="326"/>
      <c r="G7" s="326"/>
    </row>
    <row r="8" spans="1:11" ht="14.25">
      <c r="A8" s="137"/>
      <c r="B8" s="137"/>
      <c r="C8" s="137"/>
      <c r="D8" s="137"/>
    </row>
    <row r="9" spans="1:11" ht="16.5" customHeight="1">
      <c r="C9" s="147" t="s">
        <v>183</v>
      </c>
      <c r="D9" s="331"/>
      <c r="E9" s="331"/>
      <c r="F9" s="331"/>
      <c r="G9" s="331"/>
    </row>
    <row r="10" spans="1:11" ht="16.5" customHeight="1">
      <c r="C10" s="147"/>
      <c r="D10" s="331"/>
      <c r="E10" s="331"/>
      <c r="F10" s="331"/>
      <c r="G10" s="331"/>
    </row>
    <row r="11" spans="1:11" ht="16.5" customHeight="1">
      <c r="C11" s="147" t="s">
        <v>184</v>
      </c>
      <c r="D11" s="331" t="str">
        <f>IF(経費支出管理表!H3="","",経費支出管理表!H3)</f>
        <v/>
      </c>
      <c r="E11" s="331"/>
      <c r="F11" s="331"/>
      <c r="G11" s="331"/>
    </row>
    <row r="12" spans="1:11" ht="16.5" customHeight="1">
      <c r="C12" s="148" t="s">
        <v>185</v>
      </c>
      <c r="D12" s="331"/>
      <c r="E12" s="331"/>
      <c r="F12" s="331"/>
      <c r="G12" s="149" t="s">
        <v>186</v>
      </c>
    </row>
    <row r="13" spans="1:11">
      <c r="C13" s="362" t="s">
        <v>231</v>
      </c>
      <c r="D13" s="362"/>
      <c r="E13" s="362"/>
      <c r="F13" s="362"/>
      <c r="G13" s="362"/>
    </row>
    <row r="14" spans="1:11" ht="21" customHeight="1">
      <c r="A14" s="137"/>
      <c r="B14" s="137"/>
      <c r="C14" s="137"/>
      <c r="D14" s="137"/>
    </row>
    <row r="15" spans="1:11" ht="16.5" customHeight="1">
      <c r="A15" s="325" t="s">
        <v>232</v>
      </c>
      <c r="B15" s="325"/>
      <c r="C15" s="325"/>
      <c r="D15" s="325"/>
      <c r="E15" s="325"/>
      <c r="F15" s="325"/>
      <c r="G15" s="325"/>
    </row>
    <row r="16" spans="1:11" ht="21" customHeight="1">
      <c r="A16" s="137"/>
      <c r="B16" s="137"/>
      <c r="C16" s="137"/>
      <c r="D16" s="137"/>
    </row>
    <row r="17" spans="1:7" ht="16.5" customHeight="1">
      <c r="A17" s="359" t="s">
        <v>233</v>
      </c>
      <c r="B17" s="359"/>
      <c r="C17" s="359"/>
      <c r="D17" s="359"/>
      <c r="E17" s="359"/>
      <c r="F17" s="359"/>
      <c r="G17" s="359"/>
    </row>
    <row r="18" spans="1:7" ht="16.5" customHeight="1">
      <c r="A18" s="359" t="s">
        <v>234</v>
      </c>
      <c r="B18" s="359"/>
      <c r="C18" s="359"/>
      <c r="D18" s="359"/>
      <c r="E18" s="359"/>
      <c r="F18" s="359"/>
      <c r="G18" s="359"/>
    </row>
    <row r="19" spans="1:7" ht="21" customHeight="1">
      <c r="A19" s="164"/>
      <c r="B19" s="164"/>
      <c r="C19" s="164"/>
      <c r="D19" s="164"/>
    </row>
    <row r="20" spans="1:7" ht="21" customHeight="1">
      <c r="A20" s="325" t="s">
        <v>149</v>
      </c>
      <c r="B20" s="325"/>
      <c r="C20" s="325"/>
      <c r="D20" s="325"/>
      <c r="E20" s="325"/>
      <c r="F20" s="325"/>
      <c r="G20" s="325"/>
    </row>
    <row r="21" spans="1:7" ht="21" customHeight="1">
      <c r="A21" s="137"/>
      <c r="B21" s="137"/>
      <c r="C21" s="137"/>
      <c r="D21" s="137"/>
    </row>
    <row r="22" spans="1:7" ht="16.5" customHeight="1">
      <c r="A22" s="326" t="s">
        <v>235</v>
      </c>
      <c r="B22" s="326"/>
      <c r="C22" s="326"/>
      <c r="D22" s="326"/>
      <c r="E22" s="326"/>
      <c r="F22" s="326"/>
      <c r="G22" s="326"/>
    </row>
    <row r="23" spans="1:7" ht="16.5" customHeight="1">
      <c r="A23" s="326" t="s">
        <v>236</v>
      </c>
      <c r="B23" s="326"/>
      <c r="C23" s="326"/>
      <c r="D23" s="326"/>
      <c r="E23" s="326"/>
      <c r="F23" s="326"/>
      <c r="G23" s="326"/>
    </row>
    <row r="24" spans="1:7" ht="16.5" customHeight="1">
      <c r="A24" s="326" t="s">
        <v>319</v>
      </c>
      <c r="B24" s="326"/>
      <c r="C24" s="326"/>
      <c r="D24" s="326"/>
      <c r="E24" s="326"/>
      <c r="F24" s="326"/>
      <c r="G24" s="326"/>
    </row>
    <row r="25" spans="1:7" ht="21" customHeight="1">
      <c r="A25" s="164"/>
      <c r="B25" s="164"/>
      <c r="C25" s="164"/>
      <c r="D25" s="164"/>
    </row>
    <row r="26" spans="1:7" ht="16.5" customHeight="1">
      <c r="A26" s="147" t="s">
        <v>237</v>
      </c>
      <c r="B26" s="147"/>
      <c r="C26" s="147"/>
      <c r="D26" s="147"/>
      <c r="E26" s="147"/>
      <c r="F26" s="147"/>
      <c r="G26" s="147"/>
    </row>
    <row r="27" spans="1:7" ht="15.75">
      <c r="A27" s="164"/>
      <c r="B27" s="164"/>
      <c r="C27" s="164"/>
      <c r="D27" s="164"/>
    </row>
    <row r="28" spans="1:7" ht="16.5" customHeight="1">
      <c r="A28" s="165" t="s">
        <v>238</v>
      </c>
      <c r="C28" s="364" t="s">
        <v>239</v>
      </c>
      <c r="D28" s="364"/>
    </row>
    <row r="29" spans="1:7" ht="18.75" customHeight="1">
      <c r="A29" s="164" t="s">
        <v>240</v>
      </c>
      <c r="B29" s="164"/>
      <c r="C29" s="164"/>
      <c r="D29" s="164"/>
    </row>
    <row r="30" spans="1:7" ht="16.5" customHeight="1">
      <c r="A30" s="326" t="s">
        <v>241</v>
      </c>
      <c r="B30" s="326"/>
      <c r="C30" s="326"/>
      <c r="D30" s="326"/>
      <c r="E30" s="365" t="s">
        <v>242</v>
      </c>
      <c r="F30" s="365"/>
    </row>
    <row r="31" spans="1:7" ht="16.5" customHeight="1">
      <c r="A31" s="326" t="s">
        <v>243</v>
      </c>
      <c r="B31" s="326"/>
      <c r="C31" s="326"/>
      <c r="D31" s="326"/>
      <c r="E31" s="365" t="s">
        <v>242</v>
      </c>
      <c r="F31" s="365"/>
    </row>
    <row r="32" spans="1:7" ht="21" customHeight="1">
      <c r="A32" s="164"/>
      <c r="B32" s="164"/>
      <c r="C32" s="164"/>
      <c r="D32" s="164"/>
      <c r="E32" s="166"/>
    </row>
    <row r="33" spans="1:7" ht="16.5" customHeight="1">
      <c r="A33" s="326" t="s">
        <v>244</v>
      </c>
      <c r="B33" s="326"/>
      <c r="C33" s="326"/>
      <c r="D33" s="326"/>
      <c r="E33" s="326"/>
      <c r="F33" s="326"/>
      <c r="G33" s="326"/>
    </row>
    <row r="34" spans="1:7" ht="16.5" customHeight="1">
      <c r="A34" s="147" t="s">
        <v>325</v>
      </c>
      <c r="B34" s="147"/>
      <c r="C34" s="147"/>
      <c r="D34" s="147"/>
      <c r="E34" s="147"/>
      <c r="F34" s="28"/>
      <c r="G34" s="28"/>
    </row>
    <row r="35" spans="1:7" ht="16.5" customHeight="1">
      <c r="A35" s="363" t="s">
        <v>245</v>
      </c>
      <c r="B35" s="363"/>
      <c r="C35" s="363"/>
      <c r="D35" s="363"/>
      <c r="E35" s="363"/>
      <c r="F35" s="363"/>
      <c r="G35" s="363"/>
    </row>
    <row r="36" spans="1:7" ht="20.25" customHeight="1">
      <c r="A36" s="137"/>
      <c r="B36" s="137"/>
      <c r="C36" s="137"/>
      <c r="D36" s="137"/>
    </row>
    <row r="37" spans="1:7" ht="17.25" customHeight="1">
      <c r="B37" s="167" t="s">
        <v>246</v>
      </c>
      <c r="C37" s="331"/>
      <c r="D37" s="331"/>
      <c r="E37" s="331"/>
      <c r="F37" s="331"/>
      <c r="G37" s="331"/>
    </row>
    <row r="38" spans="1:7" ht="17.25" customHeight="1">
      <c r="B38" s="147" t="s">
        <v>247</v>
      </c>
      <c r="C38" s="331"/>
      <c r="D38" s="331"/>
      <c r="E38" s="331"/>
      <c r="F38" s="331"/>
      <c r="G38" s="331"/>
    </row>
    <row r="39" spans="1:7" ht="17.25" customHeight="1">
      <c r="B39" s="167" t="s">
        <v>248</v>
      </c>
      <c r="C39" s="331"/>
      <c r="D39" s="331"/>
      <c r="E39" s="331"/>
      <c r="F39" s="331"/>
      <c r="G39" s="331"/>
    </row>
    <row r="40" spans="1:7" ht="17.25" customHeight="1">
      <c r="B40" s="167" t="s">
        <v>249</v>
      </c>
      <c r="C40" s="331"/>
      <c r="D40" s="331"/>
      <c r="E40" s="331"/>
      <c r="F40" s="331"/>
      <c r="G40" s="331"/>
    </row>
    <row r="41" spans="1:7" ht="17.25" customHeight="1">
      <c r="B41" s="167" t="s">
        <v>250</v>
      </c>
      <c r="C41" s="331"/>
      <c r="D41" s="331"/>
      <c r="E41" s="331"/>
      <c r="F41" s="331"/>
      <c r="G41" s="331"/>
    </row>
    <row r="42" spans="1:7" ht="17.25" customHeight="1">
      <c r="B42" s="167" t="s">
        <v>251</v>
      </c>
      <c r="C42" s="331"/>
      <c r="D42" s="331"/>
      <c r="E42" s="331"/>
      <c r="F42" s="331"/>
      <c r="G42" s="331"/>
    </row>
    <row r="43" spans="1:7" ht="17.25" customHeight="1">
      <c r="B43" s="167" t="s">
        <v>252</v>
      </c>
      <c r="C43" s="331"/>
      <c r="D43" s="331"/>
      <c r="E43" s="331"/>
      <c r="F43" s="331"/>
      <c r="G43" s="331"/>
    </row>
    <row r="44" spans="1:7" ht="14.25">
      <c r="A44" s="137"/>
      <c r="B44" s="137"/>
      <c r="C44" s="331"/>
      <c r="D44" s="331"/>
      <c r="E44" s="331"/>
      <c r="F44" s="331"/>
      <c r="G44" s="331"/>
    </row>
    <row r="45" spans="1:7" ht="14.25">
      <c r="A45" s="165" t="s">
        <v>253</v>
      </c>
      <c r="B45" s="147"/>
      <c r="C45" s="147"/>
      <c r="D45" s="147"/>
      <c r="E45" s="147"/>
      <c r="F45" s="147"/>
      <c r="G45" s="147"/>
    </row>
    <row r="46" spans="1:7" ht="14.25">
      <c r="A46" s="137"/>
      <c r="B46" s="137"/>
      <c r="C46" s="137"/>
      <c r="D46" s="137"/>
    </row>
  </sheetData>
  <mergeCells count="32">
    <mergeCell ref="C43:G43"/>
    <mergeCell ref="C44:G44"/>
    <mergeCell ref="C37:G37"/>
    <mergeCell ref="C38:G38"/>
    <mergeCell ref="C39:G39"/>
    <mergeCell ref="C40:G40"/>
    <mergeCell ref="C41:G41"/>
    <mergeCell ref="C42:G42"/>
    <mergeCell ref="A35:G35"/>
    <mergeCell ref="A18:G18"/>
    <mergeCell ref="A20:G20"/>
    <mergeCell ref="A22:G22"/>
    <mergeCell ref="A23:G23"/>
    <mergeCell ref="A24:G24"/>
    <mergeCell ref="C28:D28"/>
    <mergeCell ref="A30:D30"/>
    <mergeCell ref="E30:F30"/>
    <mergeCell ref="A31:D31"/>
    <mergeCell ref="E31:F31"/>
    <mergeCell ref="A33:G33"/>
    <mergeCell ref="A17:G17"/>
    <mergeCell ref="A2:G2"/>
    <mergeCell ref="A3:G3"/>
    <mergeCell ref="E4:G4"/>
    <mergeCell ref="F5:G5"/>
    <mergeCell ref="A7:G7"/>
    <mergeCell ref="D9:G9"/>
    <mergeCell ref="D10:G10"/>
    <mergeCell ref="D11:G11"/>
    <mergeCell ref="D12:F12"/>
    <mergeCell ref="C13:G13"/>
    <mergeCell ref="A15:G15"/>
  </mergeCells>
  <phoneticPr fontId="13"/>
  <conditionalFormatting sqref="D9:G11 D12:F12">
    <cfRule type="containsBlanks" dxfId="14" priority="4" stopIfTrue="1">
      <formula>LEN(TRIM(D9))=0</formula>
    </cfRule>
  </conditionalFormatting>
  <conditionalFormatting sqref="C28:D28">
    <cfRule type="cellIs" dxfId="13" priority="3" stopIfTrue="1" operator="equal">
      <formula>"円"</formula>
    </cfRule>
  </conditionalFormatting>
  <conditionalFormatting sqref="C37:G43">
    <cfRule type="containsBlanks" dxfId="12" priority="2" stopIfTrue="1">
      <formula>LEN(TRIM(C37))=0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別紙３支出内訳書</vt:lpstr>
      <vt:lpstr>収益納付用</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2023-03-29T00:22:27Z</dcterms:modified>
</cp:coreProperties>
</file>