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showInkAnnotation="0" defaultThemeVersion="124226"/>
  <xr:revisionPtr revIDLastSave="0" documentId="13_ncr:1_{D8D16E8E-6969-4A94-BCAB-3A58AD45A1EF}" xr6:coauthVersionLast="47" xr6:coauthVersionMax="47" xr10:uidLastSave="{00000000-0000-0000-0000-000000000000}"/>
  <bookViews>
    <workbookView xWindow="5220" yWindow="1290" windowWidth="21600" windowHeight="14040" tabRatio="653" activeTab="1" xr2:uid="{00000000-000D-0000-FFFF-FFFF00000000}"/>
  </bookViews>
  <sheets>
    <sheet name="目次" sheetId="12" r:id="rId1"/>
    <sheet name="経費支出管理表" sheetId="9" r:id="rId2"/>
    <sheet name="収益納付用" sheetId="21" state="hidden" r:id="rId3"/>
    <sheet name="別紙３支出内訳書" sheetId="22" r:id="rId4"/>
    <sheet name="ExpenseCategoryList" sheetId="23" state="hidden" r:id="rId5"/>
    <sheet name="別紙4収益納付" sheetId="13" r:id="rId6"/>
    <sheet name="別紙5賃金引上げ枠報告書" sheetId="14" r:id="rId7"/>
    <sheet name="様式第11-2取得財産管理明細表" sheetId="15" r:id="rId8"/>
    <sheet name="様式第9精算払請求書" sheetId="16" r:id="rId9"/>
    <sheet name="様式第14状況報告書" sheetId="17" r:id="rId10"/>
    <sheet name="参考　確定通知書とは" sheetId="19" r:id="rId11"/>
    <sheet name="参考　交付決定通知書とは" sheetId="18" r:id="rId12"/>
  </sheets>
  <definedNames>
    <definedName name="_xlnm.Print_Area" localSheetId="1">経費支出管理表!$A$1:$H$32</definedName>
    <definedName name="_xlnm.Print_Area" localSheetId="10">'参考　確定通知書とは'!$A$1:$K$48</definedName>
    <definedName name="_xlnm.Print_Area" localSheetId="3">別紙３支出内訳書!$A$1:$I$36</definedName>
    <definedName name="_xlnm.Print_Area" localSheetId="5">別紙4収益納付!$A$1:$G$37</definedName>
    <definedName name="_xlnm.Print_Area" localSheetId="6">別紙5賃金引上げ枠報告書!$A$2:$H$54</definedName>
    <definedName name="_xlnm.Print_Area" localSheetId="7">'様式第11-2取得財産管理明細表'!$A$1:$H$20</definedName>
    <definedName name="_xlnm.Print_Area" localSheetId="9">様式第14状況報告書!$A$2:$M$81</definedName>
    <definedName name="_xlnm.Print_Area" localSheetId="8">様式第9精算払請求書!$A$2:$G$41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0" i="17" l="1"/>
  <c r="L59" i="17"/>
  <c r="F5" i="13"/>
  <c r="F6" i="13"/>
  <c r="B20" i="13"/>
  <c r="C20" i="13"/>
  <c r="F20" i="13"/>
  <c r="G20" i="13"/>
  <c r="H3" i="23" l="1"/>
  <c r="E3" i="23" l="1"/>
  <c r="K1" i="22"/>
  <c r="E10" i="22" l="1"/>
  <c r="E20" i="22" s="1"/>
  <c r="E27" i="22"/>
  <c r="E18" i="22"/>
  <c r="E17" i="22"/>
  <c r="E53" i="23" s="1"/>
  <c r="E16" i="22"/>
  <c r="E15" i="22"/>
  <c r="E14" i="22"/>
  <c r="E13" i="22"/>
  <c r="E12" i="22"/>
  <c r="E11" i="22"/>
  <c r="E9" i="22"/>
  <c r="E8" i="22"/>
  <c r="G4" i="22"/>
  <c r="G3" i="22"/>
  <c r="G20" i="23"/>
  <c r="G11" i="23"/>
  <c r="E29" i="22"/>
  <c r="I30" i="14"/>
  <c r="I29" i="14"/>
  <c r="E30" i="14" s="1"/>
  <c r="I28" i="14"/>
  <c r="E28" i="14" s="1"/>
  <c r="E19" i="22" l="1"/>
  <c r="H37" i="23" s="1"/>
  <c r="E21" i="22"/>
  <c r="H41" i="23" s="1"/>
  <c r="H20" i="23"/>
  <c r="H21" i="23"/>
  <c r="H39" i="23"/>
  <c r="H40" i="23" s="1"/>
  <c r="G3" i="23"/>
  <c r="F16" i="23" s="1"/>
  <c r="H8" i="23"/>
  <c r="H11" i="23"/>
  <c r="G15" i="23"/>
  <c r="H15" i="23"/>
  <c r="E39" i="23"/>
  <c r="M1" i="22" s="1"/>
  <c r="E29" i="14"/>
  <c r="E11" i="14"/>
  <c r="F3" i="23" l="1"/>
  <c r="F12" i="23" s="1"/>
  <c r="H17" i="23" s="1"/>
  <c r="H22" i="23"/>
  <c r="E51" i="23"/>
  <c r="I42" i="23"/>
  <c r="I40" i="23"/>
  <c r="H10" i="23"/>
  <c r="H9" i="23"/>
  <c r="E40" i="23"/>
  <c r="N33" i="22" s="1"/>
  <c r="E49" i="23"/>
  <c r="K34" i="22" s="1"/>
  <c r="G16" i="23"/>
  <c r="G17" i="23"/>
  <c r="E14" i="15"/>
  <c r="H16" i="23" l="1"/>
  <c r="H18" i="23" s="1"/>
  <c r="G12" i="23"/>
  <c r="H12" i="23" s="1"/>
  <c r="I16" i="23" s="1"/>
  <c r="E25" i="22" s="1"/>
  <c r="D31" i="23" s="1"/>
  <c r="I12" i="23"/>
  <c r="G18" i="23"/>
  <c r="A1" i="21"/>
  <c r="E3" i="14"/>
  <c r="E4" i="16"/>
  <c r="H13" i="23" l="1"/>
  <c r="H14" i="23" s="1"/>
  <c r="G14" i="23"/>
  <c r="I14" i="23" s="1"/>
  <c r="I20" i="23"/>
  <c r="G29" i="23" s="1"/>
  <c r="I17" i="23"/>
  <c r="I18" i="23"/>
  <c r="I22" i="23" s="1"/>
  <c r="J22" i="23" s="1"/>
  <c r="E47" i="23" s="1"/>
  <c r="J26" i="22" s="1"/>
  <c r="L75" i="17"/>
  <c r="L68" i="17"/>
  <c r="H12" i="17"/>
  <c r="G6" i="15"/>
  <c r="A24" i="17"/>
  <c r="K4" i="17"/>
  <c r="D11" i="16"/>
  <c r="H11" i="17" s="1"/>
  <c r="G7" i="15"/>
  <c r="L20" i="23" l="1"/>
  <c r="L12" i="23"/>
  <c r="N12" i="23"/>
  <c r="N16" i="23" s="1"/>
  <c r="G33" i="23" s="1"/>
  <c r="H42" i="23" s="1"/>
  <c r="L16" i="23"/>
  <c r="M16" i="23" s="1"/>
  <c r="P16" i="23"/>
  <c r="I29" i="23" s="1"/>
  <c r="I33" i="23" s="1"/>
  <c r="I31" i="23"/>
  <c r="J20" i="23"/>
  <c r="E24" i="22" s="1"/>
  <c r="E26" i="22" s="1"/>
  <c r="E28" i="22" s="1"/>
  <c r="L33" i="22" s="1"/>
  <c r="N20" i="23"/>
  <c r="G31" i="23"/>
  <c r="B1" i="21"/>
  <c r="P12" i="23" l="1"/>
  <c r="P20" i="23" s="1"/>
  <c r="E31" i="23"/>
  <c r="D29" i="23"/>
  <c r="E29" i="23"/>
  <c r="E34" i="23"/>
  <c r="H38" i="23"/>
  <c r="J40" i="23" s="1"/>
  <c r="E31" i="22"/>
  <c r="E37" i="23"/>
  <c r="E38" i="23" s="1"/>
  <c r="E30" i="22"/>
  <c r="E33" i="23" s="1"/>
  <c r="H10" i="17"/>
  <c r="H9" i="17"/>
  <c r="J42" i="23" l="1"/>
  <c r="I38" i="23"/>
  <c r="J38" i="23" s="1"/>
  <c r="C32" i="9"/>
  <c r="D3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 authorId="0" shapeId="0" xr:uid="{DB552BCD-11DD-4634-983B-6072516806BD}">
      <text>
        <r>
          <rPr>
            <b/>
            <sz val="9"/>
            <color indexed="81"/>
            <rFont val="MS P ゴシック"/>
            <family val="3"/>
            <charset val="128"/>
          </rPr>
          <t xml:space="preserve">交付決定通知書の日付を入力してください。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C7E88AC9-83AD-4A6E-8A7E-8AA55EBDF357}">
      <text>
        <r>
          <rPr>
            <sz val="9"/>
            <color indexed="81"/>
            <rFont val="MS P ゴシック"/>
            <family val="3"/>
            <charset val="128"/>
          </rPr>
          <t>実績報告書と同日
または、事業終了日から起算して30日以内の日付
もしくは事業実施期限日の属する翌月の10日以内の日付</t>
        </r>
      </text>
    </comment>
    <comment ref="E9" authorId="0" shapeId="0" xr:uid="{99D866B3-C5C2-47F8-AAA1-D60A60D9523E}">
      <text>
        <r>
          <rPr>
            <b/>
            <sz val="9"/>
            <color indexed="81"/>
            <rFont val="MS P ゴシック"/>
            <family val="3"/>
            <charset val="128"/>
          </rPr>
          <t>実績報告書と同じ住所を記載。</t>
        </r>
        <r>
          <rPr>
            <sz val="9"/>
            <color indexed="81"/>
            <rFont val="MS P ゴシック"/>
            <family val="3"/>
            <charset val="128"/>
          </rPr>
          <t xml:space="preserve">
</t>
        </r>
      </text>
    </comment>
    <comment ref="E11" authorId="0" shapeId="0" xr:uid="{7A3A9EC7-28EB-4A2F-9745-313615943CEF}">
      <text>
        <r>
          <rPr>
            <b/>
            <sz val="9"/>
            <color indexed="81"/>
            <rFont val="MS P ゴシック"/>
            <family val="3"/>
            <charset val="128"/>
          </rPr>
          <t>実績報告書と同じ名称を記載。</t>
        </r>
      </text>
    </comment>
    <comment ref="E12" authorId="0" shapeId="0" xr:uid="{BE24F86D-32B7-4461-A099-B555F4019A54}">
      <text>
        <r>
          <rPr>
            <b/>
            <sz val="9"/>
            <color indexed="81"/>
            <rFont val="MS P ゴシック"/>
            <family val="3"/>
            <charset val="128"/>
          </rPr>
          <t>実績報告書と同じ役職・氏名を記載。</t>
        </r>
        <r>
          <rPr>
            <sz val="9"/>
            <color indexed="81"/>
            <rFont val="MS P ゴシック"/>
            <family val="3"/>
            <charset val="128"/>
          </rPr>
          <t xml:space="preserve">
</t>
        </r>
      </text>
    </comment>
    <comment ref="H12" authorId="0" shapeId="0" xr:uid="{00000000-0006-0000-0600-000004000000}">
      <text>
        <r>
          <rPr>
            <b/>
            <sz val="9"/>
            <color indexed="81"/>
            <rFont val="MS P ゴシック"/>
            <family val="3"/>
            <charset val="128"/>
          </rPr>
          <t>押印忘れずに！！</t>
        </r>
      </text>
    </comment>
    <comment ref="G25" authorId="0" shapeId="0" xr:uid="{E0926666-04ED-4D64-9D15-4ED6EA42AAE3}">
      <text>
        <r>
          <rPr>
            <b/>
            <sz val="9"/>
            <color indexed="81"/>
            <rFont val="MS P ゴシック"/>
            <family val="3"/>
            <charset val="128"/>
          </rPr>
          <t>A,B,Cは数値のみ入力してください（カンマ、円は自動で入力されます。
A,B,Cの金額については、【賃金引上げ枠限定】セルフチェックシートで計算した金額（I10～J12セル）を使用してください。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00000000-0006-0000-0700-000001000000}">
      <text>
        <r>
          <rPr>
            <b/>
            <sz val="9"/>
            <color indexed="81"/>
            <rFont val="MS P ゴシック"/>
            <family val="3"/>
            <charset val="128"/>
          </rPr>
          <t>財産は
機械装置やHP、看板など手元に残るものを想定しています。</t>
        </r>
      </text>
    </comment>
    <comment ref="D13" authorId="0" shapeId="0" xr:uid="{00000000-0006-0000-0700-000002000000}">
      <text>
        <r>
          <rPr>
            <b/>
            <sz val="9"/>
            <color indexed="81"/>
            <rFont val="MS P ゴシック"/>
            <family val="3"/>
            <charset val="128"/>
          </rPr>
          <t>財産に該当するもので、経費支出管理表の「補助対象経費」の税抜額が単価50万円を超えている場合提出が必要。</t>
        </r>
      </text>
    </comment>
    <comment ref="G13" authorId="0" shapeId="0" xr:uid="{00000000-0006-0000-0700-000003000000}">
      <text>
        <r>
          <rPr>
            <b/>
            <sz val="9"/>
            <color indexed="81"/>
            <rFont val="MS P ゴシック"/>
            <family val="3"/>
            <charset val="128"/>
          </rPr>
          <t>保管先住所を必ず記載してください。
例）○○建設
　○○県○○郡○○町○番地※番地はなくても可。</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0800-000001000000}">
      <text>
        <r>
          <rPr>
            <b/>
            <sz val="9"/>
            <color indexed="81"/>
            <rFont val="MS P ゴシック"/>
            <family val="3"/>
            <charset val="128"/>
          </rPr>
          <t>確定通知書の日付より後の日付を記載。</t>
        </r>
        <r>
          <rPr>
            <sz val="9"/>
            <color indexed="81"/>
            <rFont val="MS P ゴシック"/>
            <family val="3"/>
            <charset val="128"/>
          </rPr>
          <t xml:space="preserve">
</t>
        </r>
      </text>
    </comment>
    <comment ref="D9" authorId="0" shapeId="0" xr:uid="{00000000-0006-0000-0800-000002000000}">
      <text>
        <r>
          <rPr>
            <b/>
            <sz val="9"/>
            <color indexed="81"/>
            <rFont val="MS P ゴシック"/>
            <family val="3"/>
            <charset val="128"/>
          </rPr>
          <t>実績報告書と同じ住所を記載。</t>
        </r>
        <r>
          <rPr>
            <sz val="9"/>
            <color indexed="81"/>
            <rFont val="MS P ゴシック"/>
            <family val="3"/>
            <charset val="128"/>
          </rPr>
          <t xml:space="preserve">
</t>
        </r>
      </text>
    </comment>
    <comment ref="D11" authorId="0" shapeId="0" xr:uid="{00000000-0006-0000-0800-000003000000}">
      <text>
        <r>
          <rPr>
            <b/>
            <sz val="9"/>
            <color indexed="81"/>
            <rFont val="MS P ゴシック"/>
            <family val="3"/>
            <charset val="128"/>
          </rPr>
          <t>実績報告書と同じ名称を記載。</t>
        </r>
      </text>
    </comment>
    <comment ref="D12" authorId="0" shapeId="0" xr:uid="{00000000-0006-0000-0800-000004000000}">
      <text>
        <r>
          <rPr>
            <b/>
            <sz val="9"/>
            <color indexed="81"/>
            <rFont val="MS P ゴシック"/>
            <family val="3"/>
            <charset val="128"/>
          </rPr>
          <t>実績報告書と同じ役職・氏名を記載。</t>
        </r>
        <r>
          <rPr>
            <sz val="9"/>
            <color indexed="81"/>
            <rFont val="MS P ゴシック"/>
            <family val="3"/>
            <charset val="128"/>
          </rPr>
          <t xml:space="preserve">
</t>
        </r>
      </text>
    </comment>
    <comment ref="G12" authorId="0" shapeId="0" xr:uid="{00000000-0006-0000-0800-000005000000}">
      <text>
        <r>
          <rPr>
            <b/>
            <sz val="9"/>
            <color indexed="81"/>
            <rFont val="MS P ゴシック"/>
            <family val="3"/>
            <charset val="128"/>
          </rPr>
          <t>押印忘れずに！！</t>
        </r>
      </text>
    </comment>
    <comment ref="A24" authorId="0" shapeId="0" xr:uid="{00000000-0006-0000-0800-000006000000}">
      <text>
        <r>
          <rPr>
            <b/>
            <sz val="9"/>
            <color indexed="81"/>
            <rFont val="MS P ゴシック"/>
            <family val="3"/>
            <charset val="128"/>
          </rPr>
          <t>交付決定通知書に記載の日付を入力</t>
        </r>
      </text>
    </comment>
    <comment ref="C28" authorId="0" shapeId="0" xr:uid="{00000000-0006-0000-0800-000007000000}">
      <text>
        <r>
          <rPr>
            <b/>
            <sz val="9"/>
            <color indexed="81"/>
            <rFont val="MS P ゴシック"/>
            <family val="3"/>
            <charset val="128"/>
          </rPr>
          <t>確定通知書の金額を記載。</t>
        </r>
      </text>
    </comment>
    <comment ref="C34" authorId="0" shapeId="0" xr:uid="{00000000-0006-0000-0800-00000A000000}">
      <text>
        <r>
          <rPr>
            <b/>
            <sz val="9"/>
            <color indexed="81"/>
            <rFont val="MS P ゴシック"/>
            <family val="3"/>
            <charset val="128"/>
          </rPr>
          <t xml:space="preserve">補助事業者名と同じ通帳を使用してください。
通帳の表紙・次のページ（見開き）の情報を記載してください。
</t>
        </r>
        <r>
          <rPr>
            <sz val="9"/>
            <color indexed="81"/>
            <rFont val="MS P ゴシック"/>
            <family val="3"/>
            <charset val="128"/>
          </rPr>
          <t>振込先金融機関名・コード
支店名・コード
預金の種別（普通か当座）
口座番号
預金の名義（カタカナ）</t>
        </r>
        <r>
          <rPr>
            <b/>
            <sz val="9"/>
            <color indexed="81"/>
            <rFont val="MS P ゴシック"/>
            <family val="3"/>
            <charset val="128"/>
          </rPr>
          <t xml:space="preserve">
また、通帳の表紙・次のページ（見開き）はそれぞれコピーをして請求書と一緒に提出してください。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00000000-0006-0000-0900-000001000000}">
      <text>
        <r>
          <rPr>
            <b/>
            <sz val="9"/>
            <color indexed="81"/>
            <rFont val="MS P ゴシック"/>
            <family val="3"/>
            <charset val="128"/>
          </rPr>
          <t>日付を記載してください。</t>
        </r>
      </text>
    </comment>
    <comment ref="H9" authorId="0" shapeId="0" xr:uid="{00000000-0006-0000-0900-000002000000}">
      <text>
        <r>
          <rPr>
            <b/>
            <sz val="9"/>
            <color indexed="81"/>
            <rFont val="MS P ゴシック"/>
            <family val="3"/>
            <charset val="128"/>
          </rPr>
          <t>住所・名称・代表者の役職・氏名は、様式第9精算払請求書から自動入力されます。
情報が異なる場合は、上書きしてください。</t>
        </r>
      </text>
    </comment>
    <comment ref="M12" authorId="0" shapeId="0" xr:uid="{00000000-0006-0000-0900-000003000000}">
      <text>
        <r>
          <rPr>
            <b/>
            <sz val="9"/>
            <color indexed="81"/>
            <rFont val="MS P ゴシック"/>
            <family val="3"/>
            <charset val="128"/>
          </rPr>
          <t xml:space="preserve">押印忘れずに！
</t>
        </r>
      </text>
    </comment>
    <comment ref="A24" authorId="0" shapeId="0" xr:uid="{00000000-0006-0000-0900-000004000000}">
      <text>
        <r>
          <rPr>
            <b/>
            <sz val="9"/>
            <color indexed="81"/>
            <rFont val="MS P ゴシック"/>
            <family val="3"/>
            <charset val="128"/>
          </rPr>
          <t>様式第9精算払請求書から自動入力</t>
        </r>
      </text>
    </comment>
    <comment ref="A27" authorId="0" shapeId="0" xr:uid="{00000000-0006-0000-0900-000005000000}">
      <text>
        <r>
          <rPr>
            <b/>
            <sz val="9"/>
            <color indexed="81"/>
            <rFont val="MS P ゴシック"/>
            <family val="3"/>
            <charset val="128"/>
          </rPr>
          <t>実績報告書様式第8に記載した終了日を記入してください。</t>
        </r>
      </text>
    </comment>
    <comment ref="A29" authorId="0" shapeId="0" xr:uid="{00000000-0006-0000-0900-000006000000}">
      <text>
        <r>
          <rPr>
            <b/>
            <sz val="9"/>
            <color indexed="81"/>
            <rFont val="MS P ゴシック"/>
            <family val="3"/>
            <charset val="128"/>
          </rPr>
          <t>例）
補助事業終了日が
2020年10月31日
報告期間は
2020年11月から1年間となります。</t>
        </r>
      </text>
    </comment>
    <comment ref="B33" authorId="0" shapeId="0" xr:uid="{00000000-0006-0000-0900-000007000000}">
      <text>
        <r>
          <rPr>
            <b/>
            <sz val="9"/>
            <color indexed="81"/>
            <rFont val="MS P ゴシック"/>
            <family val="3"/>
            <charset val="128"/>
          </rPr>
          <t>実績報告書に記載した補助事業者名を記入してください。</t>
        </r>
      </text>
    </comment>
    <comment ref="B36" authorId="0" shapeId="0" xr:uid="{00000000-0006-0000-0900-000008000000}">
      <text>
        <r>
          <rPr>
            <b/>
            <sz val="9"/>
            <color indexed="81"/>
            <rFont val="MS P ゴシック"/>
            <family val="3"/>
            <charset val="128"/>
          </rPr>
          <t>申請書・実績報告書に記載した補助事業名を記入してください。</t>
        </r>
      </text>
    </comment>
    <comment ref="B39" authorId="0" shapeId="0" xr:uid="{00000000-0006-0000-0900-000009000000}">
      <text>
        <r>
          <rPr>
            <b/>
            <sz val="9"/>
            <color indexed="81"/>
            <rFont val="MS P ゴシック"/>
            <family val="3"/>
            <charset val="128"/>
          </rPr>
          <t>改行は
「alt」キーを押しながら「Enter」
行が足りない場合は適宜増やしてください。</t>
        </r>
      </text>
    </comment>
    <comment ref="B47" authorId="0" shapeId="0" xr:uid="{00000000-0006-0000-0900-00000A000000}">
      <text>
        <r>
          <rPr>
            <b/>
            <sz val="9"/>
            <color indexed="81"/>
            <rFont val="MS P ゴシック"/>
            <family val="3"/>
            <charset val="128"/>
          </rPr>
          <t>改行は
「alt」キーを押しながら「Enter」
行が足りない場合は適宜増やしてください。</t>
        </r>
      </text>
    </comment>
    <comment ref="A57" authorId="0" shapeId="0" xr:uid="{00000000-0006-0000-0900-00000B000000}">
      <text>
        <r>
          <rPr>
            <b/>
            <sz val="11"/>
            <color indexed="81"/>
            <rFont val="MS P ゴシック"/>
            <family val="3"/>
            <charset val="128"/>
          </rPr>
          <t>単位は千円で記載してください。
1,000,000円
（100万円）
⇒1,000千円</t>
        </r>
      </text>
    </comment>
    <comment ref="A66" authorId="0" shapeId="0" xr:uid="{00000000-0006-0000-0900-00000C000000}">
      <text>
        <r>
          <rPr>
            <b/>
            <sz val="14"/>
            <color indexed="81"/>
            <rFont val="MS P ゴシック"/>
            <family val="3"/>
            <charset val="128"/>
          </rPr>
          <t>単位は円で記載してください。</t>
        </r>
      </text>
    </comment>
    <comment ref="A73" authorId="0" shapeId="0" xr:uid="{00000000-0006-0000-0900-00000D000000}">
      <text>
        <r>
          <rPr>
            <b/>
            <sz val="16"/>
            <color indexed="81"/>
            <rFont val="MS P ゴシック"/>
            <family val="3"/>
            <charset val="128"/>
          </rPr>
          <t>注意！！
単位は人です。</t>
        </r>
      </text>
    </comment>
  </commentList>
</comments>
</file>

<file path=xl/sharedStrings.xml><?xml version="1.0" encoding="utf-8"?>
<sst xmlns="http://schemas.openxmlformats.org/spreadsheetml/2006/main" count="390" uniqueCount="332">
  <si>
    <t>費目</t>
    <rPh sb="0" eb="2">
      <t>ヒモク</t>
    </rPh>
    <phoneticPr fontId="1"/>
  </si>
  <si>
    <t>合計額</t>
    <rPh sb="0" eb="2">
      <t>ゴウケイ</t>
    </rPh>
    <rPh sb="2" eb="3">
      <t>ガク</t>
    </rPh>
    <phoneticPr fontId="1"/>
  </si>
  <si>
    <t>＊本支出管理表は、実績報告書や経費支出に係る証ひょう書類送付する際に、あわせてご提出をお願いします。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3">
      <t>ショウ</t>
    </rPh>
    <rPh sb="26" eb="28">
      <t>ショルイ</t>
    </rPh>
    <rPh sb="28" eb="30">
      <t>ソウフ</t>
    </rPh>
    <rPh sb="32" eb="33">
      <t>サイ</t>
    </rPh>
    <rPh sb="40" eb="42">
      <t>テイシュツ</t>
    </rPh>
    <rPh sb="44" eb="45">
      <t>ネガ</t>
    </rPh>
    <phoneticPr fontId="1"/>
  </si>
  <si>
    <t>　（証ひょう番号ごとに整理ができていない場合には、いったん全て返送し、再度整理をご依頼することがあります。）</t>
    <rPh sb="2" eb="3">
      <t>ショウ</t>
    </rPh>
    <rPh sb="6" eb="8">
      <t>バンゴウ</t>
    </rPh>
    <rPh sb="11" eb="13">
      <t>セイリ</t>
    </rPh>
    <rPh sb="20" eb="22">
      <t>バアイ</t>
    </rPh>
    <rPh sb="29" eb="30">
      <t>スベ</t>
    </rPh>
    <rPh sb="31" eb="33">
      <t>ヘンソウ</t>
    </rPh>
    <rPh sb="35" eb="37">
      <t>サイド</t>
    </rPh>
    <rPh sb="37" eb="39">
      <t>セイリ</t>
    </rPh>
    <rPh sb="41" eb="43">
      <t>イライ</t>
    </rPh>
    <phoneticPr fontId="1"/>
  </si>
  <si>
    <t>＊交付決定通知書右上に記した日付を記入してください</t>
    <rPh sb="1" eb="3">
      <t>コウフ</t>
    </rPh>
    <rPh sb="3" eb="5">
      <t>ケッテイ</t>
    </rPh>
    <rPh sb="5" eb="8">
      <t>ツウチショ</t>
    </rPh>
    <rPh sb="8" eb="10">
      <t>ミギウエ</t>
    </rPh>
    <rPh sb="11" eb="12">
      <t>シル</t>
    </rPh>
    <rPh sb="14" eb="16">
      <t>ヒヅケ</t>
    </rPh>
    <rPh sb="17" eb="19">
      <t>キニュウ</t>
    </rPh>
    <phoneticPr fontId="1"/>
  </si>
  <si>
    <t>発注・申込・契約日</t>
    <rPh sb="3" eb="5">
      <t>モウシコ</t>
    </rPh>
    <rPh sb="6" eb="8">
      <t>ケイヤク</t>
    </rPh>
    <rPh sb="8" eb="9">
      <t>ビ</t>
    </rPh>
    <phoneticPr fontId="1"/>
  </si>
  <si>
    <t>＊本エクセルファイルには関数が組み込まれています。行数を増やす場合には、経費支出管理表と支出内訳書の金額が対応しているか、ご確認ください。</t>
    <rPh sb="1" eb="2">
      <t>ホン</t>
    </rPh>
    <rPh sb="12" eb="14">
      <t>カンスウ</t>
    </rPh>
    <rPh sb="15" eb="16">
      <t>ク</t>
    </rPh>
    <rPh sb="17" eb="18">
      <t>コ</t>
    </rPh>
    <rPh sb="25" eb="27">
      <t>ギョウスウ</t>
    </rPh>
    <rPh sb="28" eb="29">
      <t>フ</t>
    </rPh>
    <rPh sb="31" eb="33">
      <t>バアイ</t>
    </rPh>
    <rPh sb="36" eb="38">
      <t>ケイヒ</t>
    </rPh>
    <rPh sb="38" eb="40">
      <t>シシュツ</t>
    </rPh>
    <rPh sb="40" eb="42">
      <t>カンリ</t>
    </rPh>
    <rPh sb="42" eb="43">
      <t>ヒョウ</t>
    </rPh>
    <rPh sb="44" eb="46">
      <t>シシュツ</t>
    </rPh>
    <rPh sb="46" eb="49">
      <t>ウチワケショ</t>
    </rPh>
    <rPh sb="50" eb="52">
      <t>キンガク</t>
    </rPh>
    <rPh sb="53" eb="55">
      <t>タイオウ</t>
    </rPh>
    <rPh sb="62" eb="64">
      <t>カクニン</t>
    </rPh>
    <phoneticPr fontId="1"/>
  </si>
  <si>
    <t>＊「交付決定日」以後に「申込or発注or契約」を行い、「補助事業実施期限」までに支払（銀行振込が大原則。旅費を除き、通常、１取引10万円(税抜き)を超える支払に</t>
    <rPh sb="2" eb="4">
      <t>コウフ</t>
    </rPh>
    <rPh sb="4" eb="6">
      <t>ケッテイ</t>
    </rPh>
    <rPh sb="6" eb="7">
      <t>ビ</t>
    </rPh>
    <rPh sb="8" eb="10">
      <t>イゴ</t>
    </rPh>
    <rPh sb="12" eb="14">
      <t>モウシコ</t>
    </rPh>
    <rPh sb="16" eb="18">
      <t>ハッチュウ</t>
    </rPh>
    <rPh sb="20" eb="22">
      <t>ケイヤク</t>
    </rPh>
    <rPh sb="24" eb="25">
      <t>オコナ</t>
    </rPh>
    <rPh sb="28" eb="30">
      <t>ホジョ</t>
    </rPh>
    <rPh sb="30" eb="32">
      <t>ジギョウ</t>
    </rPh>
    <rPh sb="32" eb="34">
      <t>ジッシ</t>
    </rPh>
    <rPh sb="34" eb="36">
      <t>キゲン</t>
    </rPh>
    <rPh sb="48" eb="51">
      <t>ダイゲンソク</t>
    </rPh>
    <rPh sb="52" eb="54">
      <t>リョヒ</t>
    </rPh>
    <rPh sb="55" eb="56">
      <t>ノゾ</t>
    </rPh>
    <rPh sb="58" eb="60">
      <t>ツウジョウ</t>
    </rPh>
    <rPh sb="62" eb="64">
      <t>トリヒキ</t>
    </rPh>
    <rPh sb="66" eb="68">
      <t>マンエン</t>
    </rPh>
    <rPh sb="69" eb="71">
      <t>ゼイヌキ</t>
    </rPh>
    <rPh sb="74" eb="75">
      <t>コ</t>
    </rPh>
    <rPh sb="77" eb="79">
      <t>シハライ</t>
    </rPh>
    <phoneticPr fontId="1"/>
  </si>
  <si>
    <t>　おいて現金支払いは不可）を終えた経費が、補助対象です。</t>
    <rPh sb="14" eb="15">
      <t>オ</t>
    </rPh>
    <rPh sb="17" eb="19">
      <t>ケイヒ</t>
    </rPh>
    <rPh sb="21" eb="23">
      <t>ホジョ</t>
    </rPh>
    <rPh sb="23" eb="25">
      <t>タイショウ</t>
    </rPh>
    <phoneticPr fontId="1"/>
  </si>
  <si>
    <t>　（ただし、展示会への出展については交付決定前の申込みでも、請求書の発行が交付決定日以後であれば、補助対象となります。）</t>
    <rPh sb="6" eb="9">
      <t>テンジカイ</t>
    </rPh>
    <rPh sb="11" eb="13">
      <t>シュッテン</t>
    </rPh>
    <rPh sb="18" eb="20">
      <t>コウフ</t>
    </rPh>
    <rPh sb="20" eb="22">
      <t>ケッテイ</t>
    </rPh>
    <rPh sb="22" eb="23">
      <t>マエ</t>
    </rPh>
    <rPh sb="24" eb="26">
      <t>モウシコ</t>
    </rPh>
    <rPh sb="34" eb="36">
      <t>ハッコウ</t>
    </rPh>
    <rPh sb="41" eb="42">
      <t>ヒ</t>
    </rPh>
    <rPh sb="42" eb="43">
      <t>イ</t>
    </rPh>
    <rPh sb="43" eb="44">
      <t>ゴ</t>
    </rPh>
    <rPh sb="49" eb="51">
      <t>ホジョ</t>
    </rPh>
    <rPh sb="51" eb="53">
      <t>タイショウ</t>
    </rPh>
    <phoneticPr fontId="1"/>
  </si>
  <si>
    <t>証ひょう
番号</t>
    <rPh sb="0" eb="1">
      <t>アカシ</t>
    </rPh>
    <rPh sb="5" eb="7">
      <t>バンゴウ</t>
    </rPh>
    <phoneticPr fontId="1"/>
  </si>
  <si>
    <t>実際の支出金額
（消費税込額）</t>
    <rPh sb="0" eb="2">
      <t>ジッサイ</t>
    </rPh>
    <rPh sb="3" eb="5">
      <t>シシュツ</t>
    </rPh>
    <rPh sb="5" eb="7">
      <t>キンガク</t>
    </rPh>
    <rPh sb="9" eb="12">
      <t>ショウヒゼイ</t>
    </rPh>
    <rPh sb="12" eb="13">
      <t>コミ</t>
    </rPh>
    <rPh sb="13" eb="14">
      <t>ガク</t>
    </rPh>
    <phoneticPr fontId="1"/>
  </si>
  <si>
    <t>実際の支出金額のうち
補助対象経費として
計上できる額</t>
    <rPh sb="0" eb="2">
      <t>ジッサイ</t>
    </rPh>
    <rPh sb="3" eb="5">
      <t>シシュツ</t>
    </rPh>
    <rPh sb="5" eb="7">
      <t>キンガク</t>
    </rPh>
    <rPh sb="11" eb="13">
      <t>ホジョ</t>
    </rPh>
    <rPh sb="13" eb="15">
      <t>タイショウ</t>
    </rPh>
    <rPh sb="15" eb="17">
      <t>ケイヒ</t>
    </rPh>
    <rPh sb="21" eb="23">
      <t>ケイジョウ</t>
    </rPh>
    <rPh sb="26" eb="27">
      <t>ガク</t>
    </rPh>
    <phoneticPr fontId="1"/>
  </si>
  <si>
    <t>支払日</t>
    <rPh sb="0" eb="2">
      <t>シハライ</t>
    </rPh>
    <phoneticPr fontId="1"/>
  </si>
  <si>
    <t>支払先</t>
    <rPh sb="0" eb="2">
      <t>シハラ</t>
    </rPh>
    <rPh sb="2" eb="3">
      <t>サキ</t>
    </rPh>
    <phoneticPr fontId="1"/>
  </si>
  <si>
    <t>支出内容</t>
    <rPh sb="0" eb="2">
      <t>シシュツ</t>
    </rPh>
    <rPh sb="2" eb="4">
      <t>ナイヨウ</t>
    </rPh>
    <phoneticPr fontId="1"/>
  </si>
  <si>
    <t>経費支出管理表</t>
    <rPh sb="0" eb="1">
      <t>ササ</t>
    </rPh>
    <rPh sb="1" eb="2">
      <t>デ</t>
    </rPh>
    <rPh sb="2" eb="4">
      <t>シシュツ</t>
    </rPh>
    <rPh sb="4" eb="6">
      <t>カンリ</t>
    </rPh>
    <rPh sb="6" eb="7">
      <t>ヒョウ</t>
    </rPh>
    <phoneticPr fontId="1"/>
  </si>
  <si>
    <t>　また、送付する際には必ず証ひょう番号ごとに整理してください。</t>
    <phoneticPr fontId="1"/>
  </si>
  <si>
    <t>支出内訳書</t>
    <phoneticPr fontId="1"/>
  </si>
  <si>
    <t>事業者名 ：</t>
    <rPh sb="0" eb="3">
      <t>ジギョウシャ</t>
    </rPh>
    <rPh sb="3" eb="4">
      <t>メイ</t>
    </rPh>
    <phoneticPr fontId="1"/>
  </si>
  <si>
    <t>（単位：円）</t>
  </si>
  <si>
    <t>経費区分</t>
  </si>
  <si>
    <t>補助対象経費</t>
  </si>
  <si>
    <t>１．機械装置等費</t>
  </si>
  <si>
    <t>２．広報費</t>
  </si>
  <si>
    <t>→</t>
    <phoneticPr fontId="13"/>
  </si>
  <si>
    <t>※「いいえ」の場合は実績報告ができません。</t>
    <phoneticPr fontId="13"/>
  </si>
  <si>
    <t>３．交付決定日　：</t>
    <rPh sb="2" eb="4">
      <t>コウフ</t>
    </rPh>
    <rPh sb="4" eb="6">
      <t>ケッテイ</t>
    </rPh>
    <rPh sb="6" eb="7">
      <t>ビ</t>
    </rPh>
    <phoneticPr fontId="1"/>
  </si>
  <si>
    <t>２．番　　　号　　：　　</t>
    <rPh sb="2" eb="3">
      <t>バン</t>
    </rPh>
    <rPh sb="6" eb="7">
      <t>ゴウ</t>
    </rPh>
    <phoneticPr fontId="1"/>
  </si>
  <si>
    <t>１．事業者名　　：　</t>
    <rPh sb="2" eb="5">
      <t>ジギョウシャ</t>
    </rPh>
    <rPh sb="5" eb="6">
      <t>メイ</t>
    </rPh>
    <phoneticPr fontId="1"/>
  </si>
  <si>
    <t>（別紙３）【様式第８：実績報告書に添付】</t>
    <rPh sb="1" eb="3">
      <t>ベッシ</t>
    </rPh>
    <rPh sb="6" eb="8">
      <t>ヨウシキ</t>
    </rPh>
    <rPh sb="8" eb="9">
      <t>ダイ</t>
    </rPh>
    <rPh sb="11" eb="13">
      <t>ジッセキ</t>
    </rPh>
    <rPh sb="13" eb="16">
      <t>ホウコクショ</t>
    </rPh>
    <rPh sb="17" eb="19">
      <t>テンプ</t>
    </rPh>
    <phoneticPr fontId="1"/>
  </si>
  <si>
    <t>３．ウェブサイト関連費（①）</t>
    <rPh sb="8" eb="11">
      <t>カンレンヒ</t>
    </rPh>
    <phoneticPr fontId="13"/>
  </si>
  <si>
    <t>４．展示会等出展費</t>
    <phoneticPr fontId="13"/>
  </si>
  <si>
    <t>５．旅費</t>
    <phoneticPr fontId="13"/>
  </si>
  <si>
    <t>６．開発費</t>
    <phoneticPr fontId="13"/>
  </si>
  <si>
    <t>７．資料購入費</t>
    <phoneticPr fontId="13"/>
  </si>
  <si>
    <t>８．雑役務費</t>
    <phoneticPr fontId="13"/>
  </si>
  <si>
    <t>９．借料</t>
    <phoneticPr fontId="13"/>
  </si>
  <si>
    <t>10．設備処分費（②）</t>
    <rPh sb="3" eb="5">
      <t>セツビ</t>
    </rPh>
    <rPh sb="5" eb="7">
      <t>ショブン</t>
    </rPh>
    <rPh sb="7" eb="8">
      <t>ヒ</t>
    </rPh>
    <phoneticPr fontId="1"/>
  </si>
  <si>
    <t>11．委託・外注費</t>
    <rPh sb="6" eb="8">
      <t>ガイチュウ</t>
    </rPh>
    <phoneticPr fontId="1"/>
  </si>
  <si>
    <t>（上記３．を除く）補助対象経費小計（③）</t>
    <rPh sb="1" eb="3">
      <t>ジョウキ</t>
    </rPh>
    <rPh sb="6" eb="7">
      <t>ノゾ</t>
    </rPh>
    <rPh sb="9" eb="11">
      <t>ホジョ</t>
    </rPh>
    <rPh sb="11" eb="13">
      <t>タイショウ</t>
    </rPh>
    <rPh sb="13" eb="15">
      <t>ケイヒ</t>
    </rPh>
    <rPh sb="15" eb="17">
      <t>ショウケイ</t>
    </rPh>
    <phoneticPr fontId="13"/>
  </si>
  <si>
    <t>（上記３．のみ）補助対象経費小計（④）</t>
    <rPh sb="1" eb="3">
      <t>ジョウキ</t>
    </rPh>
    <rPh sb="8" eb="16">
      <t>ホジョタイショウケイヒショウケイ</t>
    </rPh>
    <phoneticPr fontId="13"/>
  </si>
  <si>
    <t>補助対象経費合計（上記１．～１１．）（⑤）</t>
    <rPh sb="0" eb="2">
      <t>ホジョ</t>
    </rPh>
    <rPh sb="2" eb="4">
      <t>タイショウ</t>
    </rPh>
    <rPh sb="4" eb="6">
      <t>ケイヒ</t>
    </rPh>
    <rPh sb="6" eb="8">
      <t>ゴウケイ</t>
    </rPh>
    <rPh sb="9" eb="11">
      <t>ジョウキ</t>
    </rPh>
    <phoneticPr fontId="1"/>
  </si>
  <si>
    <t>②≦⑤×1/2かつ②が申請・交付決定時の計上額の範囲内</t>
    <rPh sb="11" eb="13">
      <t>シンセイ</t>
    </rPh>
    <rPh sb="14" eb="16">
      <t>コウフ</t>
    </rPh>
    <rPh sb="16" eb="18">
      <t>ケッテイ</t>
    </rPh>
    <rPh sb="18" eb="19">
      <t>ジ</t>
    </rPh>
    <rPh sb="20" eb="22">
      <t>ケイジョウ</t>
    </rPh>
    <rPh sb="22" eb="23">
      <t>ガク</t>
    </rPh>
    <rPh sb="24" eb="27">
      <t>ハンイナイ</t>
    </rPh>
    <phoneticPr fontId="1"/>
  </si>
  <si>
    <t>（３）（１）＋（２）の合計額</t>
    <rPh sb="11" eb="14">
      <t>ゴウケイガク</t>
    </rPh>
    <phoneticPr fontId="13"/>
  </si>
  <si>
    <t>（４）交付決定通知書記載の補助金の額
（計画変更で補助金の額を変更した場合は変更後の額）</t>
    <rPh sb="3" eb="5">
      <t>コウフ</t>
    </rPh>
    <rPh sb="5" eb="7">
      <t>ケッテイ</t>
    </rPh>
    <rPh sb="7" eb="9">
      <t>ツウチ</t>
    </rPh>
    <rPh sb="9" eb="10">
      <t>ショ</t>
    </rPh>
    <rPh sb="10" eb="12">
      <t>キサイ</t>
    </rPh>
    <rPh sb="13" eb="16">
      <t>ホジョキン</t>
    </rPh>
    <rPh sb="17" eb="18">
      <t>ガク</t>
    </rPh>
    <rPh sb="20" eb="22">
      <t>ケイカク</t>
    </rPh>
    <rPh sb="22" eb="24">
      <t>ヘンコウ</t>
    </rPh>
    <rPh sb="25" eb="28">
      <t>ホジョキン</t>
    </rPh>
    <rPh sb="29" eb="30">
      <t>ガク</t>
    </rPh>
    <rPh sb="31" eb="33">
      <t>ヘンコウ</t>
    </rPh>
    <rPh sb="35" eb="37">
      <t>バアイ</t>
    </rPh>
    <rPh sb="38" eb="40">
      <t>ヘンコウ</t>
    </rPh>
    <rPh sb="40" eb="41">
      <t>ゴ</t>
    </rPh>
    <rPh sb="42" eb="43">
      <t>ガク</t>
    </rPh>
    <phoneticPr fontId="13"/>
  </si>
  <si>
    <t>（５）補助金額（（３）または（４）のいずれか低い額）</t>
    <rPh sb="3" eb="6">
      <t>ホジョキン</t>
    </rPh>
    <rPh sb="6" eb="7">
      <t>ガク</t>
    </rPh>
    <rPh sb="22" eb="23">
      <t>ヒク</t>
    </rPh>
    <rPh sb="24" eb="25">
      <t>ガク</t>
    </rPh>
    <phoneticPr fontId="13"/>
  </si>
  <si>
    <t>（６）収益納付額（控除される額）</t>
    <rPh sb="3" eb="5">
      <t>シュウエキ</t>
    </rPh>
    <rPh sb="5" eb="7">
      <t>ノウフ</t>
    </rPh>
    <rPh sb="7" eb="8">
      <t>ガク</t>
    </rPh>
    <rPh sb="9" eb="11">
      <t>コウジョ</t>
    </rPh>
    <rPh sb="14" eb="15">
      <t>ガク</t>
    </rPh>
    <phoneticPr fontId="13"/>
  </si>
  <si>
    <t>交付を受ける補助金額（精算額）（５）－（６）</t>
    <rPh sb="0" eb="2">
      <t>コウフ</t>
    </rPh>
    <rPh sb="3" eb="4">
      <t>ウ</t>
    </rPh>
    <rPh sb="6" eb="8">
      <t>ホジョ</t>
    </rPh>
    <rPh sb="8" eb="10">
      <t>キンガク</t>
    </rPh>
    <rPh sb="11" eb="14">
      <t>セイサンガク</t>
    </rPh>
    <phoneticPr fontId="13"/>
  </si>
  <si>
    <t>（２）≦（５）×1/4であるか（※３）</t>
    <phoneticPr fontId="13"/>
  </si>
  <si>
    <t>※１：賃金引上げ枠のうち赤字事業者については補助率3/4。</t>
    <rPh sb="3" eb="7">
      <t>チンギンヒキア</t>
    </rPh>
    <rPh sb="8" eb="9">
      <t>ワク</t>
    </rPh>
    <rPh sb="12" eb="17">
      <t>アカジジギョウシャ</t>
    </rPh>
    <rPh sb="22" eb="25">
      <t>ホジョリツ</t>
    </rPh>
    <phoneticPr fontId="13"/>
  </si>
  <si>
    <t>※２：収益納付がある場合には、補助金の確定額から納付分が減額されて精算されます。
（別紙４の納付額（F）に記載がある場合は、「収益納付額（控除される額）」の欄に、別紙４の納付額（F）を記入）</t>
    <phoneticPr fontId="13"/>
  </si>
  <si>
    <t>※３：ウェブサイト関連費は、交付すべき補助金の額の確定時に認められる補助金総額の1/4が上限。</t>
    <rPh sb="9" eb="12">
      <t>カンレンヒ</t>
    </rPh>
    <rPh sb="14" eb="16">
      <t>コウフ</t>
    </rPh>
    <rPh sb="29" eb="30">
      <t>ミト</t>
    </rPh>
    <rPh sb="34" eb="39">
      <t>ホジョキンソウガク</t>
    </rPh>
    <rPh sb="44" eb="46">
      <t>ジョウゲン</t>
    </rPh>
    <phoneticPr fontId="13"/>
  </si>
  <si>
    <t>番　  号 ：</t>
    <rPh sb="0" eb="1">
      <t>バン</t>
    </rPh>
    <rPh sb="4" eb="5">
      <t>ゴウ</t>
    </rPh>
    <phoneticPr fontId="13"/>
  </si>
  <si>
    <t>▼判定式</t>
    <rPh sb="1" eb="3">
      <t>ハンテイ</t>
    </rPh>
    <rPh sb="3" eb="4">
      <t>シキ</t>
    </rPh>
    <phoneticPr fontId="1"/>
  </si>
  <si>
    <t>経費内比率</t>
    <rPh sb="0" eb="2">
      <t>ケイヒ</t>
    </rPh>
    <rPh sb="2" eb="3">
      <t>ナイ</t>
    </rPh>
    <rPh sb="3" eb="5">
      <t>ヒリツ</t>
    </rPh>
    <phoneticPr fontId="24"/>
  </si>
  <si>
    <t>～</t>
    <phoneticPr fontId="24"/>
  </si>
  <si>
    <t>（d）が（f）の1/4以内であるか</t>
    <phoneticPr fontId="24"/>
  </si>
  <si>
    <t>計算</t>
    <rPh sb="0" eb="2">
      <t>ケイサン</t>
    </rPh>
    <phoneticPr fontId="24"/>
  </si>
  <si>
    <t>計算方法シートの</t>
    <phoneticPr fontId="24"/>
  </si>
  <si>
    <t>可変</t>
    <rPh sb="0" eb="2">
      <t>カヘン</t>
    </rPh>
    <phoneticPr fontId="24"/>
  </si>
  <si>
    <t>補助率</t>
    <rPh sb="0" eb="3">
      <t>ホジョリツ</t>
    </rPh>
    <phoneticPr fontId="24"/>
  </si>
  <si>
    <t>申請額が一意になる場合</t>
    <rPh sb="0" eb="2">
      <t>シンセイ</t>
    </rPh>
    <rPh sb="2" eb="3">
      <t>ガク</t>
    </rPh>
    <rPh sb="4" eb="6">
      <t>イチイ</t>
    </rPh>
    <rPh sb="9" eb="11">
      <t>バアイ</t>
    </rPh>
    <phoneticPr fontId="24"/>
  </si>
  <si>
    <t>申請額に範囲がある場合</t>
    <rPh sb="0" eb="2">
      <t>シンセイ</t>
    </rPh>
    <rPh sb="2" eb="3">
      <t>ガク</t>
    </rPh>
    <rPh sb="4" eb="6">
      <t>ハンイ</t>
    </rPh>
    <rPh sb="9" eb="11">
      <t>バアイ</t>
    </rPh>
    <phoneticPr fontId="24"/>
  </si>
  <si>
    <t>補助率文言</t>
    <rPh sb="0" eb="3">
      <t>ホジョリツ</t>
    </rPh>
    <rPh sb="3" eb="5">
      <t>モンゴン</t>
    </rPh>
    <phoneticPr fontId="24"/>
  </si>
  <si>
    <t>Web以外の申請額が最大</t>
    <rPh sb="3" eb="5">
      <t>イガイ</t>
    </rPh>
    <rPh sb="6" eb="8">
      <t>シンセイ</t>
    </rPh>
    <rPh sb="8" eb="9">
      <t>ガク</t>
    </rPh>
    <rPh sb="10" eb="12">
      <t>サイダイ</t>
    </rPh>
    <phoneticPr fontId="24"/>
  </si>
  <si>
    <t>Webの申請額が最大</t>
    <rPh sb="8" eb="10">
      <t>サイダイ</t>
    </rPh>
    <phoneticPr fontId="24"/>
  </si>
  <si>
    <t>Web以外
(下段端数)</t>
    <rPh sb="3" eb="5">
      <t>イガイ</t>
    </rPh>
    <rPh sb="7" eb="9">
      <t>カダン</t>
    </rPh>
    <rPh sb="9" eb="11">
      <t>ハスウ</t>
    </rPh>
    <phoneticPr fontId="24"/>
  </si>
  <si>
    <t>a経費</t>
    <rPh sb="1" eb="3">
      <t>ケイヒ</t>
    </rPh>
    <phoneticPr fontId="24"/>
  </si>
  <si>
    <t>b.補助額の最大値</t>
    <rPh sb="2" eb="4">
      <t>ホジョ</t>
    </rPh>
    <rPh sb="4" eb="5">
      <t>ガク</t>
    </rPh>
    <rPh sb="6" eb="9">
      <t>サイダイチ</t>
    </rPh>
    <phoneticPr fontId="24"/>
  </si>
  <si>
    <t>b.Web以外の申請額</t>
    <rPh sb="5" eb="7">
      <t>イガイ</t>
    </rPh>
    <rPh sb="8" eb="10">
      <t>シンセイ</t>
    </rPh>
    <rPh sb="10" eb="11">
      <t>ガク</t>
    </rPh>
    <phoneticPr fontId="24"/>
  </si>
  <si>
    <t>Web
(下段端数)</t>
    <phoneticPr fontId="24"/>
  </si>
  <si>
    <t>c経費</t>
    <rPh sb="1" eb="3">
      <t>ケイヒ</t>
    </rPh>
    <phoneticPr fontId="24"/>
  </si>
  <si>
    <t>d.補助額の最大値</t>
    <rPh sb="2" eb="4">
      <t>ホジョ</t>
    </rPh>
    <rPh sb="4" eb="5">
      <t>ガク</t>
    </rPh>
    <phoneticPr fontId="24"/>
  </si>
  <si>
    <t>d.Webの申請額</t>
    <phoneticPr fontId="24"/>
  </si>
  <si>
    <t>最大補助額</t>
    <rPh sb="0" eb="2">
      <t>サイダイ</t>
    </rPh>
    <rPh sb="2" eb="4">
      <t>ホジョ</t>
    </rPh>
    <rPh sb="4" eb="5">
      <t>ガク</t>
    </rPh>
    <phoneticPr fontId="24"/>
  </si>
  <si>
    <t>f/4</t>
    <phoneticPr fontId="24"/>
  </si>
  <si>
    <t>b+dの単純合計</t>
    <rPh sb="4" eb="6">
      <t>タンジュン</t>
    </rPh>
    <rPh sb="6" eb="8">
      <t>ゴウケイ</t>
    </rPh>
    <phoneticPr fontId="24"/>
  </si>
  <si>
    <t>f.最終補助額</t>
    <rPh sb="2" eb="4">
      <t>サイシュウ</t>
    </rPh>
    <rPh sb="4" eb="6">
      <t>ホジョ</t>
    </rPh>
    <rPh sb="6" eb="7">
      <t>ガク</t>
    </rPh>
    <phoneticPr fontId="24"/>
  </si>
  <si>
    <t>←端数から算出した加算値</t>
    <rPh sb="1" eb="3">
      <t>ハスウ</t>
    </rPh>
    <rPh sb="5" eb="7">
      <t>サンシュツ</t>
    </rPh>
    <rPh sb="9" eb="11">
      <t>カサン</t>
    </rPh>
    <rPh sb="11" eb="12">
      <t>チ</t>
    </rPh>
    <phoneticPr fontId="24"/>
  </si>
  <si>
    <t>計算結果(表示用)</t>
    <rPh sb="0" eb="2">
      <t>ケイサン</t>
    </rPh>
    <rPh sb="2" eb="4">
      <t>ケッカ</t>
    </rPh>
    <rPh sb="5" eb="8">
      <t>ヒョウジヨウ</t>
    </rPh>
    <phoneticPr fontId="24"/>
  </si>
  <si>
    <t>入力値</t>
    <rPh sb="0" eb="2">
      <t>ニュウリョク</t>
    </rPh>
    <rPh sb="2" eb="3">
      <t>チ</t>
    </rPh>
    <phoneticPr fontId="24"/>
  </si>
  <si>
    <t>上限補助額</t>
    <rPh sb="0" eb="2">
      <t>ジョウゲン</t>
    </rPh>
    <rPh sb="2" eb="4">
      <t>ホジョ</t>
    </rPh>
    <rPh sb="4" eb="5">
      <t>ガク</t>
    </rPh>
    <phoneticPr fontId="24"/>
  </si>
  <si>
    <t>F37</t>
    <phoneticPr fontId="24"/>
  </si>
  <si>
    <t>(a)以外経費</t>
    <rPh sb="3" eb="5">
      <t>イガイ</t>
    </rPh>
    <rPh sb="5" eb="7">
      <t>ケイヒ</t>
    </rPh>
    <phoneticPr fontId="24"/>
  </si>
  <si>
    <t>以外補助額/以外経費</t>
    <rPh sb="0" eb="2">
      <t>イガイ</t>
    </rPh>
    <rPh sb="2" eb="4">
      <t>ホジョ</t>
    </rPh>
    <rPh sb="4" eb="5">
      <t>ガク</t>
    </rPh>
    <rPh sb="6" eb="8">
      <t>イガイ</t>
    </rPh>
    <rPh sb="8" eb="10">
      <t>ケイヒ</t>
    </rPh>
    <phoneticPr fontId="24"/>
  </si>
  <si>
    <t>編集</t>
    <rPh sb="0" eb="2">
      <t>ヘンシュウ</t>
    </rPh>
    <phoneticPr fontId="24"/>
  </si>
  <si>
    <t>F38</t>
    <phoneticPr fontId="24"/>
  </si>
  <si>
    <t>(b)以外補助額</t>
    <rPh sb="3" eb="5">
      <t>イガイ</t>
    </rPh>
    <rPh sb="5" eb="7">
      <t>ホジョ</t>
    </rPh>
    <rPh sb="7" eb="8">
      <t>ガク</t>
    </rPh>
    <phoneticPr fontId="24"/>
  </si>
  <si>
    <t>補助率</t>
    <rPh sb="0" eb="2">
      <t>ホジョ</t>
    </rPh>
    <rPh sb="2" eb="3">
      <t>リツ</t>
    </rPh>
    <phoneticPr fontId="24"/>
  </si>
  <si>
    <t>F39</t>
  </si>
  <si>
    <t>(c)Web経費</t>
    <rPh sb="6" eb="8">
      <t>ケイヒ</t>
    </rPh>
    <phoneticPr fontId="24"/>
  </si>
  <si>
    <t>Web補助額/Web経費</t>
    <rPh sb="3" eb="5">
      <t>ホジョ</t>
    </rPh>
    <rPh sb="5" eb="6">
      <t>ガク</t>
    </rPh>
    <rPh sb="10" eb="12">
      <t>ケイヒ</t>
    </rPh>
    <phoneticPr fontId="24"/>
  </si>
  <si>
    <t>F40</t>
  </si>
  <si>
    <t>(d)Web補助額</t>
    <rPh sb="6" eb="8">
      <t>ホジョ</t>
    </rPh>
    <rPh sb="8" eb="9">
      <t>ガク</t>
    </rPh>
    <phoneticPr fontId="24"/>
  </si>
  <si>
    <t>F41</t>
  </si>
  <si>
    <r>
      <rPr>
        <sz val="11"/>
        <color theme="1"/>
        <rFont val="ＭＳ Ｐゴシック"/>
        <family val="3"/>
        <charset val="128"/>
        <scheme val="minor"/>
      </rPr>
      <t>(e)</t>
    </r>
    <r>
      <rPr>
        <sz val="11"/>
        <color theme="1"/>
        <rFont val="ＭＳ Ｐゴシック"/>
        <family val="3"/>
        <charset val="128"/>
        <scheme val="minor"/>
      </rPr>
      <t>経費合計</t>
    </r>
    <rPh sb="3" eb="5">
      <t>ケイヒ</t>
    </rPh>
    <rPh sb="5" eb="7">
      <t>ゴウケイ</t>
    </rPh>
    <phoneticPr fontId="24"/>
  </si>
  <si>
    <t>Web補助額/補助額計</t>
    <rPh sb="3" eb="5">
      <t>ホジョ</t>
    </rPh>
    <rPh sb="5" eb="6">
      <t>ガク</t>
    </rPh>
    <rPh sb="7" eb="9">
      <t>ホジョ</t>
    </rPh>
    <rPh sb="9" eb="10">
      <t>ガク</t>
    </rPh>
    <rPh sb="10" eb="11">
      <t>ケイ</t>
    </rPh>
    <phoneticPr fontId="24"/>
  </si>
  <si>
    <t>F42</t>
  </si>
  <si>
    <t>(f)補助額合計</t>
    <rPh sb="3" eb="5">
      <t>ホジョ</t>
    </rPh>
    <rPh sb="5" eb="6">
      <t>ガク</t>
    </rPh>
    <rPh sb="6" eb="8">
      <t>ゴウケイ</t>
    </rPh>
    <phoneticPr fontId="24"/>
  </si>
  <si>
    <t>コメント(表示用)</t>
    <rPh sb="5" eb="8">
      <t>ヒョウジヨウ</t>
    </rPh>
    <phoneticPr fontId="24"/>
  </si>
  <si>
    <t>１円加算</t>
    <rPh sb="1" eb="2">
      <t>エン</t>
    </rPh>
    <rPh sb="2" eb="4">
      <t>カサン</t>
    </rPh>
    <phoneticPr fontId="24"/>
  </si>
  <si>
    <t>以外０円</t>
    <rPh sb="0" eb="2">
      <t>イガイ</t>
    </rPh>
    <rPh sb="3" eb="4">
      <t>エン</t>
    </rPh>
    <phoneticPr fontId="24"/>
  </si>
  <si>
    <t>設備処分費1/2超</t>
    <rPh sb="0" eb="2">
      <t>セツビ</t>
    </rPh>
    <rPh sb="2" eb="4">
      <t>ショブン</t>
    </rPh>
    <rPh sb="4" eb="5">
      <t>ヒ</t>
    </rPh>
    <rPh sb="8" eb="9">
      <t>チョウ</t>
    </rPh>
    <phoneticPr fontId="24"/>
  </si>
  <si>
    <t>赤字事業者</t>
    <rPh sb="0" eb="2">
      <t>アカジ</t>
    </rPh>
    <rPh sb="2" eb="4">
      <t>ジギョウ</t>
    </rPh>
    <rPh sb="4" eb="5">
      <t>シャ</t>
    </rPh>
    <phoneticPr fontId="13"/>
  </si>
  <si>
    <t>上限補助額</t>
    <phoneticPr fontId="24"/>
  </si>
  <si>
    <t>設備処分費</t>
    <rPh sb="0" eb="2">
      <t>セツビ</t>
    </rPh>
    <rPh sb="2" eb="4">
      <t>ショブン</t>
    </rPh>
    <rPh sb="4" eb="5">
      <t>ヒ</t>
    </rPh>
    <phoneticPr fontId="13"/>
  </si>
  <si>
    <t>Web以外経費</t>
    <rPh sb="5" eb="7">
      <t>ケイヒ</t>
    </rPh>
    <phoneticPr fontId="24"/>
  </si>
  <si>
    <t>Web経費</t>
    <rPh sb="3" eb="5">
      <t>ケイヒ</t>
    </rPh>
    <phoneticPr fontId="24"/>
  </si>
  <si>
    <t>目次</t>
    <rPh sb="0" eb="2">
      <t>モクジ</t>
    </rPh>
    <phoneticPr fontId="1"/>
  </si>
  <si>
    <t>項目</t>
    <rPh sb="0" eb="2">
      <t>コウモク</t>
    </rPh>
    <phoneticPr fontId="1"/>
  </si>
  <si>
    <t>シート名</t>
    <rPh sb="3" eb="4">
      <t>メイ</t>
    </rPh>
    <phoneticPr fontId="1"/>
  </si>
  <si>
    <t>提出</t>
    <rPh sb="0" eb="2">
      <t>テイシュツ</t>
    </rPh>
    <phoneticPr fontId="1"/>
  </si>
  <si>
    <t>実績報告書</t>
    <rPh sb="0" eb="2">
      <t>ジッセキ</t>
    </rPh>
    <rPh sb="2" eb="5">
      <t>ホウコクショ</t>
    </rPh>
    <phoneticPr fontId="1"/>
  </si>
  <si>
    <t>シート1</t>
    <phoneticPr fontId="1"/>
  </si>
  <si>
    <t>経費支出管理表</t>
    <rPh sb="0" eb="2">
      <t>ケイヒ</t>
    </rPh>
    <rPh sb="2" eb="4">
      <t>シシュツ</t>
    </rPh>
    <rPh sb="4" eb="6">
      <t>カンリ</t>
    </rPh>
    <rPh sb="6" eb="7">
      <t>ヒョウ</t>
    </rPh>
    <phoneticPr fontId="1"/>
  </si>
  <si>
    <t>必須</t>
    <rPh sb="0" eb="2">
      <t>ヒッス</t>
    </rPh>
    <phoneticPr fontId="1"/>
  </si>
  <si>
    <t>シート2</t>
  </si>
  <si>
    <t>別紙3支出内訳表</t>
    <rPh sb="0" eb="2">
      <t>ベッシ</t>
    </rPh>
    <rPh sb="3" eb="5">
      <t>シシュツ</t>
    </rPh>
    <rPh sb="5" eb="7">
      <t>ウチワケ</t>
    </rPh>
    <rPh sb="7" eb="8">
      <t>ヒョウ</t>
    </rPh>
    <phoneticPr fontId="1"/>
  </si>
  <si>
    <t>シート3</t>
  </si>
  <si>
    <t>別紙4収益納付</t>
    <rPh sb="0" eb="2">
      <t>ベッシ</t>
    </rPh>
    <rPh sb="3" eb="5">
      <t>シュウエキ</t>
    </rPh>
    <rPh sb="5" eb="7">
      <t>ノウフ</t>
    </rPh>
    <phoneticPr fontId="1"/>
  </si>
  <si>
    <t>該当者のみ</t>
    <rPh sb="0" eb="3">
      <t>ガイトウシャ</t>
    </rPh>
    <phoneticPr fontId="1"/>
  </si>
  <si>
    <t>シート4</t>
  </si>
  <si>
    <t>別紙5賃金引上げ枠に係る実施報告書</t>
    <rPh sb="0" eb="2">
      <t>ベッシ</t>
    </rPh>
    <rPh sb="3" eb="7">
      <t>チンギンヒキア</t>
    </rPh>
    <rPh sb="8" eb="9">
      <t>ワク</t>
    </rPh>
    <rPh sb="10" eb="11">
      <t>カカ</t>
    </rPh>
    <rPh sb="12" eb="17">
      <t>ジッシホウコクショ</t>
    </rPh>
    <phoneticPr fontId="1"/>
  </si>
  <si>
    <t>賃金引上げ枠での
採択者のみ</t>
    <rPh sb="0" eb="4">
      <t>チンギンヒキア</t>
    </rPh>
    <rPh sb="5" eb="6">
      <t>ワク</t>
    </rPh>
    <rPh sb="9" eb="12">
      <t>サイタクシャ</t>
    </rPh>
    <phoneticPr fontId="1"/>
  </si>
  <si>
    <t>シート5</t>
  </si>
  <si>
    <t>様式第11-2取得財産管理明細表</t>
    <rPh sb="0" eb="2">
      <t>ヨウシキ</t>
    </rPh>
    <rPh sb="2" eb="3">
      <t>ダイ</t>
    </rPh>
    <rPh sb="7" eb="9">
      <t>シュトク</t>
    </rPh>
    <rPh sb="9" eb="11">
      <t>ザイサン</t>
    </rPh>
    <rPh sb="11" eb="13">
      <t>カンリ</t>
    </rPh>
    <rPh sb="13" eb="16">
      <t>メイサイヒョウ</t>
    </rPh>
    <phoneticPr fontId="1"/>
  </si>
  <si>
    <t>精算払請求書</t>
    <rPh sb="0" eb="2">
      <t>セイサン</t>
    </rPh>
    <rPh sb="2" eb="3">
      <t>バライ</t>
    </rPh>
    <rPh sb="3" eb="6">
      <t>セイキュウショ</t>
    </rPh>
    <phoneticPr fontId="1"/>
  </si>
  <si>
    <t>シート6</t>
  </si>
  <si>
    <t>様式第9精算払請求書</t>
    <rPh sb="0" eb="2">
      <t>ヨウシキ</t>
    </rPh>
    <rPh sb="2" eb="3">
      <t>ダイ</t>
    </rPh>
    <rPh sb="4" eb="6">
      <t>セイサン</t>
    </rPh>
    <rPh sb="6" eb="7">
      <t>バライ</t>
    </rPh>
    <rPh sb="7" eb="10">
      <t>セイキュウショ</t>
    </rPh>
    <phoneticPr fontId="1"/>
  </si>
  <si>
    <t>状況報告</t>
    <rPh sb="0" eb="2">
      <t>ジョウキョウ</t>
    </rPh>
    <rPh sb="2" eb="4">
      <t>ホウコク</t>
    </rPh>
    <phoneticPr fontId="1"/>
  </si>
  <si>
    <t>シート7</t>
  </si>
  <si>
    <t>様式第14状況報告書</t>
    <rPh sb="0" eb="2">
      <t>ヨウシキ</t>
    </rPh>
    <rPh sb="2" eb="3">
      <t>ダイ</t>
    </rPh>
    <rPh sb="5" eb="7">
      <t>ジョウキョウ</t>
    </rPh>
    <rPh sb="7" eb="9">
      <t>ホウコク</t>
    </rPh>
    <rPh sb="9" eb="10">
      <t>ショ</t>
    </rPh>
    <phoneticPr fontId="1"/>
  </si>
  <si>
    <t>参考資料</t>
    <rPh sb="0" eb="2">
      <t>サンコウ</t>
    </rPh>
    <rPh sb="2" eb="4">
      <t>シリョウ</t>
    </rPh>
    <phoneticPr fontId="1"/>
  </si>
  <si>
    <t>シート8</t>
  </si>
  <si>
    <t>参考　交付決定通知書とは</t>
    <phoneticPr fontId="1"/>
  </si>
  <si>
    <t>-</t>
    <phoneticPr fontId="1"/>
  </si>
  <si>
    <t>シート9</t>
  </si>
  <si>
    <t>参考　確定通知書とは</t>
    <rPh sb="3" eb="5">
      <t>カクテイ</t>
    </rPh>
    <phoneticPr fontId="1"/>
  </si>
  <si>
    <t>（別紙４）【様式第８：実績報告書に添付】</t>
    <phoneticPr fontId="1"/>
  </si>
  <si>
    <t>収益納付に係る報告書</t>
  </si>
  <si>
    <t>事業者名：</t>
    <rPh sb="0" eb="3">
      <t>ジギョウシャ</t>
    </rPh>
    <rPh sb="3" eb="4">
      <t>メイ</t>
    </rPh>
    <phoneticPr fontId="1"/>
  </si>
  <si>
    <t>番　　号：</t>
    <rPh sb="0" eb="1">
      <t>バン</t>
    </rPh>
    <rPh sb="3" eb="4">
      <t>ゴウ</t>
    </rPh>
    <phoneticPr fontId="1"/>
  </si>
  <si>
    <t>記</t>
  </si>
  <si>
    <t>補助事業の実施結果の事業化等の有無</t>
    <phoneticPr fontId="1"/>
  </si>
  <si>
    <t>１．補助事業の実施結果の事業化</t>
    <phoneticPr fontId="1"/>
  </si>
  <si>
    <t>有</t>
    <rPh sb="0" eb="1">
      <t>アリ</t>
    </rPh>
    <phoneticPr fontId="1"/>
  </si>
  <si>
    <t>無</t>
    <rPh sb="0" eb="1">
      <t>ナシ</t>
    </rPh>
    <phoneticPr fontId="1"/>
  </si>
  <si>
    <t>２．産業財産権等の譲渡または実施権の設定</t>
    <phoneticPr fontId="1"/>
  </si>
  <si>
    <t>３．その他補助事業の実施により発生した収益</t>
    <phoneticPr fontId="1"/>
  </si>
  <si>
    <t>（単位：円）</t>
    <phoneticPr fontId="1"/>
  </si>
  <si>
    <t>計画名</t>
    <phoneticPr fontId="1"/>
  </si>
  <si>
    <t>補助金額（A）</t>
  </si>
  <si>
    <t>補助対象経費（B）</t>
  </si>
  <si>
    <t>補助事業に係る売上額（C）</t>
  </si>
  <si>
    <t>補助事業に係る収益額（D）</t>
  </si>
  <si>
    <t>控除額（Ｅ）</t>
  </si>
  <si>
    <t>納付額（Ｆ）</t>
  </si>
  <si>
    <t>【記載注意事項】</t>
  </si>
  <si>
    <t>（１）１．～３．においてすべて「無」（１．については、事業実施期間内に売上なし）の場合には、</t>
  </si>
  <si>
    <t xml:space="preserve">      上記の表への記入は不要。</t>
    <phoneticPr fontId="1"/>
  </si>
  <si>
    <t>（２）「補助金額（Ａ）」は、別紙３（５）に記載の額をいう。</t>
    <phoneticPr fontId="1"/>
  </si>
  <si>
    <t>（３）「補助事業対象経費（Ｂ）」とは、別紙３の支出内訳書に記載の「補助対象経費合計（上記1．～11.）」</t>
    <phoneticPr fontId="1"/>
  </si>
  <si>
    <t>　　　をいう。</t>
    <phoneticPr fontId="1"/>
  </si>
  <si>
    <t>（４）「補助事業に係る売上額（Ｃ）」とは、補助事業期間における当該事業の売上額をいう。</t>
  </si>
  <si>
    <r>
      <t>（５）「補助事業に係る収益額（Ｄ）」とは、</t>
    </r>
    <r>
      <rPr>
        <u/>
        <sz val="10.5"/>
        <color indexed="8"/>
        <rFont val="ＭＳ 明朝"/>
        <family val="1"/>
        <charset val="128"/>
      </rPr>
      <t>「補助事業に係る売上額（Ｃ）」から、同売上額を得るのに</t>
    </r>
  </si>
  <si>
    <r>
      <rPr>
        <sz val="10.5"/>
        <color indexed="8"/>
        <rFont val="ＭＳ 明朝"/>
        <family val="1"/>
        <charset val="128"/>
      </rPr>
      <t xml:space="preserve">      </t>
    </r>
    <r>
      <rPr>
        <u/>
        <sz val="10.5"/>
        <color indexed="8"/>
        <rFont val="ＭＳ 明朝"/>
        <family val="1"/>
        <charset val="128"/>
      </rPr>
      <t>要した額（補助対象経費以外の製造原価・販売管理費等）を差し引いた額をいう。</t>
    </r>
    <phoneticPr fontId="1"/>
  </si>
  <si>
    <r>
      <t xml:space="preserve">　     </t>
    </r>
    <r>
      <rPr>
        <u/>
        <sz val="10.5"/>
        <color indexed="8"/>
        <rFont val="ＭＳ 明朝"/>
        <family val="1"/>
        <charset val="128"/>
      </rPr>
      <t>なお、「補助事業に係る収益額（Ｄ）」がゼロまたはマイナスの場合には、（Ｄ）にゼロと記載する。</t>
    </r>
    <phoneticPr fontId="1"/>
  </si>
  <si>
    <t>（６）「控除額（Ｅ）」とは、「補助事業対象経費（Ｂ）」のうち、補助事業者が自己負担によって支出し</t>
  </si>
  <si>
    <t xml:space="preserve">      た額」をいう。　控除額（Ｅ）＝補助事業対象経費（Ｂ）－補助金額（Ａ）</t>
    <phoneticPr fontId="1"/>
  </si>
  <si>
    <t>（７）「納付額（Ｆ）」＝（「補助事業に係る収益額（Ｄ）」－「控除額（Ｅ）」）</t>
  </si>
  <si>
    <t xml:space="preserve">                           ×（「補助金額（Ａ）」／「補助事業対象経費（Ｂ）」）　＊円未満切上げ</t>
    <phoneticPr fontId="1"/>
  </si>
  <si>
    <t>（注）補助事業に係る収益額等の算定に必要な資料を添付すること。</t>
  </si>
  <si>
    <t>（注）共同申請の場合は、補助事業者ごとに作成すること。</t>
  </si>
  <si>
    <t>（別紙５）【様式第８：実績報告書に添付】</t>
    <phoneticPr fontId="1"/>
  </si>
  <si>
    <t>年       月       日</t>
  </si>
  <si>
    <t>全国商工会連合会    会長    殿</t>
    <phoneticPr fontId="1"/>
  </si>
  <si>
    <t>住　　所</t>
    <phoneticPr fontId="1"/>
  </si>
  <si>
    <t>名　　称</t>
  </si>
  <si>
    <t>代表者の役職・氏名</t>
    <phoneticPr fontId="1"/>
  </si>
  <si>
    <t>印</t>
    <phoneticPr fontId="1"/>
  </si>
  <si>
    <t>賃金引上げ枠に係る実施報告書</t>
    <phoneticPr fontId="1"/>
  </si>
  <si>
    <t>適用する地域別最低賃金の都道府県</t>
  </si>
  <si>
    <t>② （Ｂ）―（Ａ）が 30 円以上であったか</t>
    <phoneticPr fontId="1"/>
  </si>
  <si>
    <t>　次ページ以降の記入欄にご記載ください。</t>
    <phoneticPr fontId="1"/>
  </si>
  <si>
    <t>対象労働者氏名</t>
  </si>
  <si>
    <t>性
別</t>
  </si>
  <si>
    <t>生年月日</t>
  </si>
  <si>
    <t>雇用年月日</t>
  </si>
  <si>
    <t>引上げ
年月日</t>
    <phoneticPr fontId="1"/>
  </si>
  <si>
    <t>引上げ
額</t>
    <phoneticPr fontId="1"/>
  </si>
  <si>
    <t>(例）小規模太朗</t>
    <phoneticPr fontId="1"/>
  </si>
  <si>
    <t>男</t>
  </si>
  <si>
    <t>【事業場内最低賃金の対象とならない労働者】</t>
    <phoneticPr fontId="1"/>
  </si>
  <si>
    <t>　以下の者は事業場内最低賃金対象労働者の対象外となります。</t>
    <phoneticPr fontId="1"/>
  </si>
  <si>
    <t>　・役員</t>
    <phoneticPr fontId="1"/>
  </si>
  <si>
    <t>　・個人事業主の家族専従者</t>
    <phoneticPr fontId="1"/>
  </si>
  <si>
    <t>　・実績報告時点で産休・育休・介護休業・休職中の者等</t>
    <phoneticPr fontId="1"/>
  </si>
  <si>
    <t>　・最低賃金法第 7 条適用者※</t>
    <phoneticPr fontId="1"/>
  </si>
  <si>
    <t>※最低賃金法第 7 条適用者とは、同法第 7 条の最低賃金の減額の特例により定められた</t>
    <phoneticPr fontId="1"/>
  </si>
  <si>
    <t>　「最低賃金の適用除外（減額して額を適用する）」となる労働者。障害者等。</t>
    <phoneticPr fontId="1"/>
  </si>
  <si>
    <t>（様式第１１－２）</t>
  </si>
  <si>
    <t>取得財産等管理明細表</t>
    <phoneticPr fontId="1"/>
  </si>
  <si>
    <t>　　　区分
財産名　　</t>
    <phoneticPr fontId="1"/>
  </si>
  <si>
    <t>規格</t>
  </si>
  <si>
    <t>数量</t>
  </si>
  <si>
    <t>単価
(税抜）</t>
    <rPh sb="4" eb="6">
      <t>ゼイヌキ</t>
    </rPh>
    <phoneticPr fontId="1"/>
  </si>
  <si>
    <t>金額
（税抜）</t>
    <rPh sb="4" eb="6">
      <t>ゼイヌキ</t>
    </rPh>
    <phoneticPr fontId="1"/>
  </si>
  <si>
    <t>取得
年月日</t>
    <phoneticPr fontId="1"/>
  </si>
  <si>
    <t>保管場所</t>
  </si>
  <si>
    <t>備考</t>
  </si>
  <si>
    <t>　　　２．数量は、同一規格であれば一括して記載して差し支えない。ただし、単価が</t>
  </si>
  <si>
    <t>　　　　　異なる場合には区分して記載のこと。</t>
    <phoneticPr fontId="1"/>
  </si>
  <si>
    <t>　　　３．取得年月日は、検査を行う場合は検収年月日を記載のこと。</t>
  </si>
  <si>
    <r>
      <t>確定通知書が発行された</t>
    </r>
    <r>
      <rPr>
        <b/>
        <sz val="20"/>
        <color indexed="10"/>
        <rFont val="ＭＳ Ｐゴシック"/>
        <family val="3"/>
        <charset val="128"/>
      </rPr>
      <t>後に</t>
    </r>
    <r>
      <rPr>
        <b/>
        <sz val="20"/>
        <color indexed="13"/>
        <rFont val="ＭＳ Ｐゴシック"/>
        <family val="3"/>
        <charset val="128"/>
      </rPr>
      <t>作成する様式です。</t>
    </r>
    <rPh sb="0" eb="2">
      <t>カクテイ</t>
    </rPh>
    <rPh sb="2" eb="4">
      <t>ツウチ</t>
    </rPh>
    <rPh sb="4" eb="5">
      <t>ショ</t>
    </rPh>
    <rPh sb="6" eb="8">
      <t>ハッコウ</t>
    </rPh>
    <rPh sb="11" eb="12">
      <t>アト</t>
    </rPh>
    <rPh sb="13" eb="15">
      <t>サクセイ</t>
    </rPh>
    <rPh sb="17" eb="19">
      <t>ヨウシキ</t>
    </rPh>
    <phoneticPr fontId="1"/>
  </si>
  <si>
    <t>（様式第９）</t>
    <phoneticPr fontId="1"/>
  </si>
  <si>
    <t>年   月    日</t>
    <phoneticPr fontId="1"/>
  </si>
  <si>
    <t>全国商工会連合会　会長　殿</t>
  </si>
  <si>
    <t>小規模事業者持続化補助金に係る補助金精算払請求書</t>
  </si>
  <si>
    <t>１．補助事業名（補助金交付決定通知書の日付を記載のこと。）</t>
  </si>
  <si>
    <t>　　　　小規模事業者持続化補助金事業</t>
  </si>
  <si>
    <t>２．請求金額（単位は円とし、算用数字を用いること。）</t>
  </si>
  <si>
    <r>
      <t>　　　　　　　　　　</t>
    </r>
    <r>
      <rPr>
        <sz val="12"/>
        <color indexed="8"/>
        <rFont val="ＭＳ 明朝"/>
        <family val="1"/>
        <charset val="128"/>
      </rPr>
      <t>　　　　　　　　　　　　　　円</t>
    </r>
  </si>
  <si>
    <t>円</t>
    <rPh sb="0" eb="1">
      <t>エン</t>
    </rPh>
    <phoneticPr fontId="1"/>
  </si>
  <si>
    <t xml:space="preserve">    </t>
  </si>
  <si>
    <t>３．振込先金融機関名、支店名、預金の種別、口座番号および預金の名義（カタカナ）</t>
  </si>
  <si>
    <r>
      <rPr>
        <sz val="12"/>
        <color indexed="8"/>
        <rFont val="ＭＳ 明朝"/>
        <family val="1"/>
        <charset val="128"/>
      </rPr>
      <t>　　　　</t>
    </r>
    <r>
      <rPr>
        <u/>
        <sz val="12"/>
        <color indexed="8"/>
        <rFont val="ＭＳ 明朝"/>
        <family val="1"/>
        <charset val="128"/>
      </rPr>
      <t>ジのコピーを添付すること。</t>
    </r>
    <phoneticPr fontId="1"/>
  </si>
  <si>
    <t>振込先金融機関名：</t>
    <phoneticPr fontId="1"/>
  </si>
  <si>
    <t>金融機関コード（４桁）：</t>
    <rPh sb="0" eb="4">
      <t>キンユウキカン</t>
    </rPh>
    <phoneticPr fontId="1"/>
  </si>
  <si>
    <t>支店名：</t>
    <phoneticPr fontId="1"/>
  </si>
  <si>
    <t>支店コード（３桁）：</t>
    <phoneticPr fontId="1"/>
  </si>
  <si>
    <t>預金の種別：</t>
    <phoneticPr fontId="1"/>
  </si>
  <si>
    <t>口座番号：</t>
    <phoneticPr fontId="1"/>
  </si>
  <si>
    <t>預金の名義(カタカナ)：</t>
    <phoneticPr fontId="1"/>
  </si>
  <si>
    <r>
      <t>確定通知書が発行された補助事業者</t>
    </r>
    <r>
      <rPr>
        <b/>
        <sz val="20"/>
        <color indexed="10"/>
        <rFont val="ＭＳ Ｐゴシック"/>
        <family val="3"/>
        <charset val="128"/>
      </rPr>
      <t>全員</t>
    </r>
    <r>
      <rPr>
        <b/>
        <sz val="20"/>
        <color indexed="13"/>
        <rFont val="ＭＳ Ｐゴシック"/>
        <family val="3"/>
        <charset val="128"/>
      </rPr>
      <t>が1年後に提出する様式です。</t>
    </r>
    <rPh sb="0" eb="2">
      <t>カクテイ</t>
    </rPh>
    <rPh sb="2" eb="4">
      <t>ツウチ</t>
    </rPh>
    <rPh sb="4" eb="5">
      <t>ショ</t>
    </rPh>
    <rPh sb="6" eb="8">
      <t>ハッコウ</t>
    </rPh>
    <rPh sb="11" eb="13">
      <t>ホジョ</t>
    </rPh>
    <rPh sb="13" eb="15">
      <t>ジギョウ</t>
    </rPh>
    <rPh sb="15" eb="16">
      <t>シャ</t>
    </rPh>
    <rPh sb="16" eb="18">
      <t>ゼンイン</t>
    </rPh>
    <rPh sb="20" eb="22">
      <t>ネンゴ</t>
    </rPh>
    <rPh sb="23" eb="25">
      <t>テイシュツ</t>
    </rPh>
    <rPh sb="27" eb="29">
      <t>ヨウシキ</t>
    </rPh>
    <phoneticPr fontId="1"/>
  </si>
  <si>
    <t>（様式第１４）</t>
    <phoneticPr fontId="1"/>
  </si>
  <si>
    <t>年    月    日</t>
    <phoneticPr fontId="1"/>
  </si>
  <si>
    <t>全国商工会連合会　会長　殿</t>
    <phoneticPr fontId="1"/>
  </si>
  <si>
    <t>小規模事業者持続化補助金に係る事業効果および賃金引上げ等状況報告書</t>
    <phoneticPr fontId="1"/>
  </si>
  <si>
    <t>２．報告する期間</t>
  </si>
  <si>
    <r>
      <t>　　＊補助事業終了日：</t>
    </r>
    <r>
      <rPr>
        <sz val="12"/>
        <color indexed="8"/>
        <rFont val="ＭＳ 明朝"/>
        <family val="1"/>
        <charset val="128"/>
      </rPr>
      <t>20●年　月　日</t>
    </r>
    <phoneticPr fontId="1"/>
  </si>
  <si>
    <t>　　【事業効果等状況報告期間】</t>
    <phoneticPr fontId="1"/>
  </si>
  <si>
    <t>３．実施した事業の概要</t>
  </si>
  <si>
    <t>（２）補助事業名</t>
  </si>
  <si>
    <t>（３）補助事業終了後の進捗・展開状況</t>
  </si>
  <si>
    <r>
      <t>（４）補助事業終了から</t>
    </r>
    <r>
      <rPr>
        <sz val="12"/>
        <color indexed="8"/>
        <rFont val="Century"/>
        <family val="1"/>
      </rPr>
      <t>1</t>
    </r>
    <r>
      <rPr>
        <sz val="12"/>
        <color indexed="8"/>
        <rFont val="ＭＳ 明朝"/>
        <family val="1"/>
        <charset val="128"/>
      </rPr>
      <t>年間の事業成果（概要）</t>
    </r>
  </si>
  <si>
    <t>（５）補助事業がもたらした効果等</t>
  </si>
  <si>
    <t>（単位：千円）</t>
  </si>
  <si>
    <t>項目</t>
  </si>
  <si>
    <t>①申請前</t>
  </si>
  <si>
    <t>②補助事業終了後</t>
  </si>
  <si>
    <t>売上高</t>
  </si>
  <si>
    <t>売上総利益</t>
  </si>
  <si>
    <t xml:space="preserve">      ※「②補助事業終了後」には、上記２．の【事業効果等状況報告期間（１年間）】の金額をご記入ください。</t>
    <phoneticPr fontId="1"/>
  </si>
  <si>
    <t xml:space="preserve">   ｂ．事業場内最低賃金【応募時に賃金引上げ枠で申請し、補助金の支払いを受けた補助事業者が対象】</t>
    <phoneticPr fontId="1"/>
  </si>
  <si>
    <t>実績報告書提出時の
直近 1 か月時点</t>
    <phoneticPr fontId="1"/>
  </si>
  <si>
    <t>事業効果等状況報告
期間の最終月時点</t>
    <phoneticPr fontId="1"/>
  </si>
  <si>
    <t>「地域別最低賃金」
からの上乗せ額
［④－③］</t>
    <phoneticPr fontId="1"/>
  </si>
  <si>
    <t>地域別最低賃金</t>
    <rPh sb="0" eb="7">
      <t>チイキベツサイテイチンギン</t>
    </rPh>
    <phoneticPr fontId="1"/>
  </si>
  <si>
    <t>①</t>
    <phoneticPr fontId="1"/>
  </si>
  <si>
    <t>③</t>
    <phoneticPr fontId="1"/>
  </si>
  <si>
    <t>事業場内最低賃金</t>
    <rPh sb="0" eb="8">
      <t>ジギョウバナイサイテイチンギン</t>
    </rPh>
    <phoneticPr fontId="1"/>
  </si>
  <si>
    <t>②</t>
    <phoneticPr fontId="1"/>
  </si>
  <si>
    <t>④</t>
    <phoneticPr fontId="1"/>
  </si>
  <si>
    <t>　　　※本報告書ご提出の際に、併せて証拠書類（賃金台帳の写し等）のご提出を求めることがあります。</t>
    <phoneticPr fontId="1"/>
  </si>
  <si>
    <t>　ｃ．常時使用する従業員の数【応募時に卒業枠で申請し、補助金の支払いを受けた補助事業者が対象】</t>
    <phoneticPr fontId="1"/>
  </si>
  <si>
    <t>（単位：人）</t>
    <rPh sb="4" eb="5">
      <t>ヒト</t>
    </rPh>
    <phoneticPr fontId="1"/>
  </si>
  <si>
    <t>事業効果等状況報告期
間の最終月時点</t>
    <phoneticPr fontId="1"/>
  </si>
  <si>
    <t>増減数
［②－①］</t>
    <phoneticPr fontId="1"/>
  </si>
  <si>
    <t>常時使用する従業員の数（※１）</t>
    <phoneticPr fontId="1"/>
  </si>
  <si>
    <r>
      <t xml:space="preserve">主たる業種（※２）
</t>
    </r>
    <r>
      <rPr>
        <sz val="11"/>
        <color indexed="8"/>
        <rFont val="ＭＳ 明朝"/>
        <family val="1"/>
        <charset val="128"/>
      </rPr>
      <t>いずれかにチェックを入れてください。</t>
    </r>
    <phoneticPr fontId="1"/>
  </si>
  <si>
    <t>☐</t>
  </si>
  <si>
    <t>商業・サービス業（宿泊業）</t>
    <rPh sb="0" eb="2">
      <t>ショウギョウ</t>
    </rPh>
    <rPh sb="7" eb="8">
      <t>ギョウ</t>
    </rPh>
    <rPh sb="9" eb="12">
      <t>シュクハクギョウ</t>
    </rPh>
    <phoneticPr fontId="1"/>
  </si>
  <si>
    <t>サービス業のうち宿泊業・娯楽業</t>
    <rPh sb="4" eb="5">
      <t>ギョウ</t>
    </rPh>
    <rPh sb="8" eb="11">
      <t>シュクハクギョウ</t>
    </rPh>
    <rPh sb="12" eb="15">
      <t>ゴラクギョウ</t>
    </rPh>
    <phoneticPr fontId="1"/>
  </si>
  <si>
    <t>製造業・その他</t>
    <rPh sb="0" eb="3">
      <t>セイゾウギョウ</t>
    </rPh>
    <rPh sb="6" eb="7">
      <t>タ</t>
    </rPh>
    <phoneticPr fontId="1"/>
  </si>
  <si>
    <r>
      <t>業種（日本標準産業分類）</t>
    </r>
    <r>
      <rPr>
        <sz val="11"/>
        <color indexed="8"/>
        <rFont val="ＭＳ 明朝"/>
        <family val="1"/>
        <charset val="128"/>
      </rPr>
      <t>該当する業種いずれかに○を付けてください。</t>
    </r>
    <phoneticPr fontId="1"/>
  </si>
  <si>
    <t>　※１：本報告書ご提出の際に、併せて証拠書類（労働者名簿の写し等）のご提出を求めることがあります。</t>
    <phoneticPr fontId="1"/>
  </si>
  <si>
    <t>　※２：業種の判定については応募時の公募要領を参照ください。</t>
    <phoneticPr fontId="1"/>
  </si>
  <si>
    <t>参考：交付決定通知書とは？</t>
    <rPh sb="0" eb="2">
      <t>サンコウ</t>
    </rPh>
    <rPh sb="3" eb="5">
      <t>コウフ</t>
    </rPh>
    <rPh sb="5" eb="7">
      <t>ケッテイ</t>
    </rPh>
    <rPh sb="7" eb="9">
      <t>ツウチ</t>
    </rPh>
    <rPh sb="9" eb="10">
      <t>ショ</t>
    </rPh>
    <phoneticPr fontId="1"/>
  </si>
  <si>
    <t>交付決定通知書（見本）</t>
    <rPh sb="0" eb="2">
      <t>コウフ</t>
    </rPh>
    <rPh sb="2" eb="4">
      <t>ケッテイ</t>
    </rPh>
    <rPh sb="4" eb="6">
      <t>ツウチ</t>
    </rPh>
    <rPh sb="6" eb="7">
      <t>ショ</t>
    </rPh>
    <rPh sb="8" eb="10">
      <t>ミホン</t>
    </rPh>
    <phoneticPr fontId="1"/>
  </si>
  <si>
    <t>参考：確定通知書とは？</t>
    <rPh sb="0" eb="2">
      <t>サンコウ</t>
    </rPh>
    <rPh sb="3" eb="5">
      <t>カクテイ</t>
    </rPh>
    <rPh sb="5" eb="7">
      <t>ツウチ</t>
    </rPh>
    <rPh sb="7" eb="8">
      <t>ショ</t>
    </rPh>
    <phoneticPr fontId="1"/>
  </si>
  <si>
    <t>確定通知書（見本）</t>
    <rPh sb="0" eb="2">
      <t>カクテイ</t>
    </rPh>
    <rPh sb="2" eb="4">
      <t>ツウチ</t>
    </rPh>
    <rPh sb="4" eb="5">
      <t>ショ</t>
    </rPh>
    <rPh sb="6" eb="8">
      <t>ミホン</t>
    </rPh>
    <phoneticPr fontId="1"/>
  </si>
  <si>
    <t>５．事業者区分　：</t>
    <rPh sb="2" eb="5">
      <t>ジギョウシャ</t>
    </rPh>
    <rPh sb="5" eb="7">
      <t>クブン</t>
    </rPh>
    <phoneticPr fontId="1"/>
  </si>
  <si>
    <t>４．補助金の額　：</t>
    <rPh sb="2" eb="5">
      <t>ホジョキン</t>
    </rPh>
    <rPh sb="6" eb="7">
      <t>ガク</t>
    </rPh>
    <phoneticPr fontId="1"/>
  </si>
  <si>
    <t>＊交付決定通知書に記した補助金の額を記入してください</t>
    <rPh sb="1" eb="3">
      <t>コウフ</t>
    </rPh>
    <rPh sb="3" eb="5">
      <t>ケッテイ</t>
    </rPh>
    <rPh sb="5" eb="8">
      <t>ツウチショ</t>
    </rPh>
    <rPh sb="9" eb="10">
      <t>シル</t>
    </rPh>
    <rPh sb="12" eb="15">
      <t>ホジョキン</t>
    </rPh>
    <rPh sb="16" eb="17">
      <t>ガク</t>
    </rPh>
    <rPh sb="18" eb="20">
      <t>キニュウ</t>
    </rPh>
    <phoneticPr fontId="1"/>
  </si>
  <si>
    <t>　　　　20●年　月（補助事業終了日の翌月）から1年間</t>
    <phoneticPr fontId="1"/>
  </si>
  <si>
    <r>
      <t>　　　　（</t>
    </r>
    <r>
      <rPr>
        <sz val="12"/>
        <color indexed="8"/>
        <rFont val="Century"/>
        <family val="1"/>
      </rPr>
      <t>20</t>
    </r>
    <r>
      <rPr>
        <sz val="12"/>
        <color indexed="8"/>
        <rFont val="ＭＳ 明朝"/>
        <family val="1"/>
        <charset val="128"/>
      </rPr>
      <t>●年　月　日交付決定（第●回受付締切分））</t>
    </r>
    <phoneticPr fontId="13"/>
  </si>
  <si>
    <r>
      <rPr>
        <b/>
        <sz val="20"/>
        <color rgb="FFFF0000"/>
        <rFont val="ＭＳ Ｐゴシック"/>
        <family val="3"/>
        <charset val="128"/>
        <scheme val="minor"/>
      </rPr>
      <t>賃金引上げ枠</t>
    </r>
    <r>
      <rPr>
        <b/>
        <sz val="20"/>
        <color rgb="FFFFFF00"/>
        <rFont val="ＭＳ Ｐゴシック"/>
        <family val="3"/>
        <charset val="128"/>
        <scheme val="minor"/>
      </rPr>
      <t>で採択されている事業者</t>
    </r>
    <r>
      <rPr>
        <b/>
        <sz val="20"/>
        <color rgb="FFFF0000"/>
        <rFont val="ＭＳ Ｐゴシック"/>
        <family val="3"/>
        <charset val="128"/>
        <scheme val="minor"/>
      </rPr>
      <t>全員</t>
    </r>
    <r>
      <rPr>
        <b/>
        <sz val="20"/>
        <color rgb="FFFFFF00"/>
        <rFont val="ＭＳ Ｐゴシック"/>
        <family val="3"/>
        <charset val="128"/>
        <scheme val="minor"/>
      </rPr>
      <t>が提出する書類です。</t>
    </r>
    <rPh sb="0" eb="4">
      <t>チンギンヒキア</t>
    </rPh>
    <rPh sb="5" eb="6">
      <t>ワク</t>
    </rPh>
    <rPh sb="7" eb="9">
      <t>サイタク</t>
    </rPh>
    <rPh sb="14" eb="17">
      <t>ジギョウシャ</t>
    </rPh>
    <rPh sb="17" eb="19">
      <t>ゼンイン</t>
    </rPh>
    <rPh sb="20" eb="22">
      <t>テイシュツ</t>
    </rPh>
    <rPh sb="24" eb="26">
      <t>ショルイ</t>
    </rPh>
    <phoneticPr fontId="1"/>
  </si>
  <si>
    <t>※　↑　別紙収益納付式</t>
    <rPh sb="4" eb="6">
      <t>ベッシ</t>
    </rPh>
    <rPh sb="6" eb="8">
      <t>シュウエキ</t>
    </rPh>
    <rPh sb="8" eb="10">
      <t>ノウフ</t>
    </rPh>
    <rPh sb="10" eb="11">
      <t>シキ</t>
    </rPh>
    <phoneticPr fontId="13"/>
  </si>
  <si>
    <t>A：農業・林業　B:漁業　C：工業・採石業・砂利採取業　D:建設業　E:製造業　F:電気・ガス・熱供給・水道業　G:情報通信業　H:運輸業・郵便業　I:卸売業・小売業　J:金融業・保険業　K:不動産業・物品賃貸業　L:学術研究・専門・技術サービス業　M:宿泊業・飲食サービス業　N：生活関連サービス業・娯楽業　O:教育・学習支援業　P:医療・福祉　Q：複合サービス事業　R：サービス業（他に分類されないもの）</t>
    <phoneticPr fontId="1"/>
  </si>
  <si>
    <r>
      <t>　　　</t>
    </r>
    <r>
      <rPr>
        <u/>
        <sz val="12"/>
        <color indexed="8"/>
        <rFont val="ＭＳ 明朝"/>
        <family val="1"/>
        <charset val="128"/>
      </rPr>
      <t>＊以下の７項目（カタカナの名義含む）が記載された当該口座の預金通帳のペー</t>
    </r>
    <phoneticPr fontId="13"/>
  </si>
  <si>
    <t>＊交付決定通知の左上に記した　１０ケタの番号を記入してください</t>
    <phoneticPr fontId="1"/>
  </si>
  <si>
    <t>申請日時点の地域別最低賃金</t>
    <phoneticPr fontId="13"/>
  </si>
  <si>
    <r>
      <t>申請時の事業場内最低賃金※</t>
    </r>
    <r>
      <rPr>
        <vertAlign val="subscript"/>
        <sz val="12"/>
        <rFont val="ＭＳ 明朝"/>
        <family val="1"/>
        <charset val="128"/>
      </rPr>
      <t>1</t>
    </r>
    <phoneticPr fontId="13"/>
  </si>
  <si>
    <r>
      <t>実績報告時の事業場内最低賃金※</t>
    </r>
    <r>
      <rPr>
        <vertAlign val="subscript"/>
        <sz val="12"/>
        <rFont val="ＭＳ 明朝"/>
        <family val="1"/>
        <charset val="128"/>
      </rPr>
      <t>1</t>
    </r>
    <phoneticPr fontId="13"/>
  </si>
  <si>
    <t>（Ａ）</t>
    <phoneticPr fontId="13"/>
  </si>
  <si>
    <t>（Ｂ）</t>
    <phoneticPr fontId="13"/>
  </si>
  <si>
    <t>（Ｃ）</t>
    <phoneticPr fontId="13"/>
  </si>
  <si>
    <t>① （Ｃ）―（Ａ）が 30 円以上か</t>
    <phoneticPr fontId="1"/>
  </si>
  <si>
    <r>
      <t>※</t>
    </r>
    <r>
      <rPr>
        <vertAlign val="subscript"/>
        <sz val="12"/>
        <color theme="1"/>
        <rFont val="ＭＳ 明朝"/>
        <family val="1"/>
        <charset val="128"/>
      </rPr>
      <t>2</t>
    </r>
    <r>
      <rPr>
        <sz val="12"/>
        <color theme="1"/>
        <rFont val="ＭＳ 明朝"/>
        <family val="1"/>
        <charset val="128"/>
      </rPr>
      <t xml:space="preserve"> ①③のいずれかが「いいえ」に該当する場合には補助金交付は行いません。</t>
    </r>
    <phoneticPr fontId="1"/>
  </si>
  <si>
    <t>・上記（Ｃ）欄「実績報告時の事業場内最低賃金」に該当する労働者名と雇用年月日などを</t>
    <phoneticPr fontId="1"/>
  </si>
  <si>
    <r>
      <t>※</t>
    </r>
    <r>
      <rPr>
        <vertAlign val="subscript"/>
        <sz val="12"/>
        <color theme="1"/>
        <rFont val="ＭＳ 明朝"/>
        <family val="1"/>
        <charset val="128"/>
      </rPr>
      <t>1</t>
    </r>
    <r>
      <rPr>
        <sz val="12"/>
        <color theme="1"/>
        <rFont val="ＭＳ 明朝"/>
        <family val="1"/>
        <charset val="128"/>
      </rPr>
      <t xml:space="preserve">  上記（Ｂ）（Ｃ）欄には、提出した直近1か月の賃金台帳をもとに計算した事業場内最低</t>
    </r>
    <phoneticPr fontId="13"/>
  </si>
  <si>
    <t>　　賃金をご記載ください。</t>
    <phoneticPr fontId="13"/>
  </si>
  <si>
    <r>
      <t>③（②がはいの場合）（Ｃ）－（Ｂ）が 30 円以上か※</t>
    </r>
    <r>
      <rPr>
        <vertAlign val="subscript"/>
        <sz val="11"/>
        <rFont val="ＭＳ 明朝"/>
        <family val="1"/>
        <charset val="128"/>
      </rPr>
      <t>2</t>
    </r>
    <phoneticPr fontId="13"/>
  </si>
  <si>
    <t>【（Ｃ）実績報告時の事業場内最低賃金の対象となる労働者】</t>
    <rPh sb="4" eb="9">
      <t>ジッセキホウコクジ</t>
    </rPh>
    <phoneticPr fontId="1"/>
  </si>
  <si>
    <t>(Ｃ)「引上げ後」
実績時の最低賃金</t>
    <phoneticPr fontId="1"/>
  </si>
  <si>
    <t>（１）③の3分の2（※1）以内の金額（円未満は切り捨て）</t>
    <phoneticPr fontId="13"/>
  </si>
  <si>
    <t>（２）④の3分の2（※1）以内の金額（円未満は切り捨て）</t>
    <phoneticPr fontId="13"/>
  </si>
  <si>
    <t>　20●年 月 日付けをもって交付決定の通知があった上記の補助事業に関し、補助事業の実施期間内における事業化等の状況について、小規模事業者持続化補助金＜一般型＞交付規程第２７条の規定に基づき、下記のとおり報告します。</t>
    <phoneticPr fontId="1"/>
  </si>
  <si>
    <t>小規模事業者持続化補助金＜一般型＞の賃金引上げ枠の実績報告に伴い、以下のとおり報告</t>
    <phoneticPr fontId="1"/>
  </si>
  <si>
    <t>します。また、本報告書に虚偽の記載がないことを誓約します。</t>
    <phoneticPr fontId="1"/>
  </si>
  <si>
    <t>（注）１．対象となる取得財産等は、取得価格または効用の増加価格が小規模事業者持続化</t>
    <phoneticPr fontId="1"/>
  </si>
  <si>
    <t>　　　　　補助金＜一般型＞交付規程第２５条第１項に定める処分制限額以上の財産とする。</t>
    <phoneticPr fontId="1"/>
  </si>
  <si>
    <t xml:space="preserve"> 小規模事業者持続化補助金＜一般型＞交付規程第２０条第２項の規定に基づき、補助金を</t>
    <phoneticPr fontId="1"/>
  </si>
  <si>
    <t>下記のとおり請求します。</t>
    <phoneticPr fontId="1"/>
  </si>
  <si>
    <t xml:space="preserve"> 　小規模事業者持続化補助金＜一般型＞交付規程第２９条の規定に基づき、下記のとおり報告します。</t>
    <phoneticPr fontId="1"/>
  </si>
  <si>
    <t>　</t>
    <phoneticPr fontId="1"/>
  </si>
  <si>
    <t>（１）補助事業者名（補助事業実施時の名称。）</t>
    <phoneticPr fontId="13"/>
  </si>
  <si>
    <r>
      <rPr>
        <sz val="12"/>
        <color indexed="8"/>
        <rFont val="ＭＳ 明朝"/>
        <family val="1"/>
        <charset val="128"/>
      </rPr>
      <t xml:space="preserve">　 </t>
    </r>
    <r>
      <rPr>
        <u/>
        <sz val="12"/>
        <color indexed="8"/>
        <rFont val="ＭＳ 明朝"/>
        <family val="1"/>
        <charset val="128"/>
      </rPr>
      <t>ａ．売上高、売上総利益【すべての補助事業者が対象】</t>
    </r>
    <phoneticPr fontId="1"/>
  </si>
  <si>
    <t>　　  ※「①申請前」には、本補助金への応募時の「公募要領・様式２（経営計画書）」に記載した「直近１期（１年間）」</t>
    <phoneticPr fontId="1"/>
  </si>
  <si>
    <t>　      の金額をご記入ください。</t>
    <phoneticPr fontId="1"/>
  </si>
  <si>
    <t>　補助事業者が提出した、実績報告書に係る補助事業の実施結果を事務局で確認し、認めた場合に送付される書類です。
　　※実績報告書の内容次第では、報告した金額より減額される場合もあります。
　確定通知書が発行されていない場合は、請求書（交付規程様式第9）を提出されても、補助金をお支払いすることはありません。</t>
    <rPh sb="1" eb="3">
      <t>ホジョ</t>
    </rPh>
    <rPh sb="3" eb="5">
      <t>ジギョウ</t>
    </rPh>
    <rPh sb="5" eb="6">
      <t>シャ</t>
    </rPh>
    <rPh sb="7" eb="9">
      <t>テイシュツ</t>
    </rPh>
    <rPh sb="12" eb="14">
      <t>ジッセキ</t>
    </rPh>
    <rPh sb="14" eb="17">
      <t>ホウコクショ</t>
    </rPh>
    <rPh sb="18" eb="19">
      <t>カカ</t>
    </rPh>
    <rPh sb="20" eb="22">
      <t>ホジョ</t>
    </rPh>
    <rPh sb="22" eb="24">
      <t>ジギョウ</t>
    </rPh>
    <rPh sb="25" eb="27">
      <t>ジッシ</t>
    </rPh>
    <rPh sb="27" eb="29">
      <t>ケッカ</t>
    </rPh>
    <rPh sb="30" eb="33">
      <t>ジムキョク</t>
    </rPh>
    <rPh sb="34" eb="36">
      <t>カクニン</t>
    </rPh>
    <rPh sb="38" eb="39">
      <t>ミト</t>
    </rPh>
    <rPh sb="41" eb="43">
      <t>バアイ</t>
    </rPh>
    <rPh sb="44" eb="46">
      <t>ソウフ</t>
    </rPh>
    <rPh sb="49" eb="51">
      <t>ショルイ</t>
    </rPh>
    <rPh sb="58" eb="60">
      <t>ジッセキ</t>
    </rPh>
    <rPh sb="60" eb="63">
      <t>ホウコクショ</t>
    </rPh>
    <rPh sb="64" eb="66">
      <t>ナイヨウ</t>
    </rPh>
    <rPh sb="66" eb="68">
      <t>シダイ</t>
    </rPh>
    <rPh sb="71" eb="73">
      <t>ホウコク</t>
    </rPh>
    <rPh sb="75" eb="77">
      <t>キンガク</t>
    </rPh>
    <rPh sb="79" eb="81">
      <t>ゲンガク</t>
    </rPh>
    <rPh sb="84" eb="86">
      <t>バアイ</t>
    </rPh>
    <rPh sb="94" eb="96">
      <t>カクテイ</t>
    </rPh>
    <rPh sb="96" eb="98">
      <t>ツウチ</t>
    </rPh>
    <rPh sb="98" eb="99">
      <t>ショ</t>
    </rPh>
    <rPh sb="100" eb="102">
      <t>ハッコウ</t>
    </rPh>
    <rPh sb="108" eb="110">
      <t>バアイ</t>
    </rPh>
    <rPh sb="112" eb="115">
      <t>セイキュウショ</t>
    </rPh>
    <rPh sb="116" eb="118">
      <t>コウフ</t>
    </rPh>
    <rPh sb="118" eb="120">
      <t>キテイ</t>
    </rPh>
    <rPh sb="120" eb="122">
      <t>ヨウシキ</t>
    </rPh>
    <rPh sb="122" eb="123">
      <t>ダイ</t>
    </rPh>
    <rPh sb="126" eb="128">
      <t>テイシュツ</t>
    </rPh>
    <rPh sb="133" eb="136">
      <t>ホジョキン</t>
    </rPh>
    <rPh sb="138" eb="140">
      <t>シハラ</t>
    </rPh>
    <phoneticPr fontId="1"/>
  </si>
  <si>
    <r>
      <t>　申請された事業内容が補助の要件等を満たしており、補助金を交付すべきものと認められるものについて、交付決定通知書により採択事業者に通知します。
　「HP上の採択リストには名前が載っていて採択されているのに、交付決定通知書が手元に届いていない！」という場合は、
　①連絡担当者と連絡がつかない（記載の住所等の連絡先が間違っている）
　②申請内容に修正箇所がある　など
が考えられますので、地方事務局（もしくは商工会）からの連絡には必ず応じてください。
　</t>
    </r>
    <r>
      <rPr>
        <u/>
        <sz val="11"/>
        <color indexed="8"/>
        <rFont val="ＭＳ 明朝"/>
        <family val="1"/>
        <charset val="128"/>
      </rPr>
      <t>採択事業者に対して実際に交付する（支払う）補助金の額は、採択事業者から実績報告書の提出を受けた後に事務局が実施する「確定作業」により決定されるものであり、交付決定通知書に記載の額ではないことにご留意ください。</t>
    </r>
    <rPh sb="61" eb="64">
      <t>ジギョウシャ</t>
    </rPh>
    <rPh sb="76" eb="77">
      <t>ジョウ</t>
    </rPh>
    <rPh sb="78" eb="80">
      <t>サイタク</t>
    </rPh>
    <rPh sb="85" eb="87">
      <t>ナマエ</t>
    </rPh>
    <rPh sb="88" eb="89">
      <t>ノ</t>
    </rPh>
    <rPh sb="93" eb="95">
      <t>サイタク</t>
    </rPh>
    <rPh sb="103" eb="105">
      <t>コウフ</t>
    </rPh>
    <rPh sb="105" eb="107">
      <t>ケッテイ</t>
    </rPh>
    <rPh sb="107" eb="109">
      <t>ツウチ</t>
    </rPh>
    <rPh sb="109" eb="110">
      <t>ショ</t>
    </rPh>
    <rPh sb="111" eb="113">
      <t>テモト</t>
    </rPh>
    <rPh sb="114" eb="115">
      <t>トド</t>
    </rPh>
    <rPh sb="125" eb="127">
      <t>バアイ</t>
    </rPh>
    <rPh sb="132" eb="134">
      <t>レンラク</t>
    </rPh>
    <rPh sb="134" eb="137">
      <t>タントウシャ</t>
    </rPh>
    <rPh sb="146" eb="148">
      <t>キサイ</t>
    </rPh>
    <rPh sb="149" eb="151">
      <t>ジュウショ</t>
    </rPh>
    <rPh sb="151" eb="152">
      <t>トウ</t>
    </rPh>
    <rPh sb="153" eb="156">
      <t>レンラクサキ</t>
    </rPh>
    <rPh sb="157" eb="159">
      <t>マチガ</t>
    </rPh>
    <rPh sb="172" eb="174">
      <t>シュウセイ</t>
    </rPh>
    <rPh sb="174" eb="176">
      <t>カショ</t>
    </rPh>
    <rPh sb="184" eb="185">
      <t>カンガ</t>
    </rPh>
    <rPh sb="193" eb="195">
      <t>チホウ</t>
    </rPh>
    <rPh sb="195" eb="198">
      <t>ジムキョク</t>
    </rPh>
    <rPh sb="203" eb="206">
      <t>ショウコウカイ</t>
    </rPh>
    <rPh sb="210" eb="212">
      <t>レンラク</t>
    </rPh>
    <rPh sb="214" eb="215">
      <t>カナラ</t>
    </rPh>
    <rPh sb="216" eb="217">
      <t>オウ</t>
    </rPh>
    <phoneticPr fontId="1"/>
  </si>
  <si>
    <t>【注意】</t>
    <rPh sb="1" eb="3">
      <t>チュウイ</t>
    </rPh>
    <phoneticPr fontId="13"/>
  </si>
  <si>
    <r>
      <t>本データは、</t>
    </r>
    <r>
      <rPr>
        <b/>
        <sz val="11"/>
        <color theme="1"/>
        <rFont val="ＭＳ Ｐゴシック"/>
        <family val="3"/>
        <charset val="128"/>
        <scheme val="minor"/>
      </rPr>
      <t>第12回受付締切分以降</t>
    </r>
    <r>
      <rPr>
        <sz val="11"/>
        <color theme="1"/>
        <rFont val="ＭＳ Ｐゴシック"/>
        <family val="3"/>
        <charset val="128"/>
        <scheme val="minor"/>
      </rPr>
      <t>の事業者様が使用するデータです。</t>
    </r>
    <rPh sb="0" eb="1">
      <t>ホン</t>
    </rPh>
    <rPh sb="6" eb="7">
      <t>ダイ</t>
    </rPh>
    <rPh sb="9" eb="10">
      <t>カイ</t>
    </rPh>
    <rPh sb="10" eb="15">
      <t>ウケツケシメキリブン</t>
    </rPh>
    <rPh sb="15" eb="17">
      <t>イコウ</t>
    </rPh>
    <rPh sb="18" eb="21">
      <t>ジギョウシャ</t>
    </rPh>
    <rPh sb="21" eb="22">
      <t>サマ</t>
    </rPh>
    <rPh sb="23" eb="25">
      <t>シヨウ</t>
    </rPh>
    <phoneticPr fontId="13"/>
  </si>
  <si>
    <t>　※第12回受付締切分は、申請締切が2023年6月1日、採択日が2023年8月23日です。</t>
    <rPh sb="2" eb="3">
      <t>ダイ</t>
    </rPh>
    <rPh sb="5" eb="6">
      <t>カイ</t>
    </rPh>
    <rPh sb="6" eb="8">
      <t>ウケツケ</t>
    </rPh>
    <rPh sb="8" eb="10">
      <t>シメキリ</t>
    </rPh>
    <rPh sb="10" eb="11">
      <t>ブン</t>
    </rPh>
    <rPh sb="13" eb="15">
      <t>シンセイ</t>
    </rPh>
    <rPh sb="15" eb="17">
      <t>シメキリ</t>
    </rPh>
    <rPh sb="22" eb="23">
      <t>ネン</t>
    </rPh>
    <rPh sb="24" eb="25">
      <t>ガツ</t>
    </rPh>
    <rPh sb="25" eb="27">
      <t>ツイタチ</t>
    </rPh>
    <rPh sb="28" eb="30">
      <t>サイタク</t>
    </rPh>
    <rPh sb="30" eb="31">
      <t>ビ</t>
    </rPh>
    <rPh sb="36" eb="37">
      <t>ネン</t>
    </rPh>
    <rPh sb="38" eb="39">
      <t>ガツ</t>
    </rPh>
    <rPh sb="41" eb="42">
      <t>ニチ</t>
    </rPh>
    <phoneticPr fontId="13"/>
  </si>
  <si>
    <t>第11回受付締切分以前の方は、全国商工会連合会　持続化補助金特設ページ</t>
    <rPh sb="0" eb="1">
      <t>ダイ</t>
    </rPh>
    <rPh sb="3" eb="4">
      <t>カイ</t>
    </rPh>
    <rPh sb="4" eb="9">
      <t>ウケツケシメキリブン</t>
    </rPh>
    <rPh sb="9" eb="11">
      <t>イゼン</t>
    </rPh>
    <rPh sb="12" eb="13">
      <t>カタ</t>
    </rPh>
    <rPh sb="15" eb="23">
      <t>ゼンコクショウコウカイレンゴウカイ</t>
    </rPh>
    <rPh sb="24" eb="32">
      <t>ジゾクカホジョキントクセツ</t>
    </rPh>
    <phoneticPr fontId="13"/>
  </si>
  <si>
    <r>
      <rPr>
        <b/>
        <sz val="11"/>
        <color rgb="FFFF0000"/>
        <rFont val="ＭＳ Ｐゴシック"/>
        <family val="3"/>
        <charset val="128"/>
        <scheme val="minor"/>
      </rPr>
      <t>「採択者向け情報」</t>
    </r>
    <r>
      <rPr>
        <sz val="11"/>
        <color theme="1"/>
        <rFont val="ＭＳ Ｐゴシック"/>
        <family val="3"/>
        <charset val="128"/>
        <scheme val="minor"/>
      </rPr>
      <t>の</t>
    </r>
    <r>
      <rPr>
        <b/>
        <sz val="11"/>
        <color rgb="FFFF0000"/>
        <rFont val="ＭＳ Ｐゴシック"/>
        <family val="3"/>
        <charset val="128"/>
        <scheme val="minor"/>
      </rPr>
      <t>「第8回～第11回採択者向け」</t>
    </r>
    <r>
      <rPr>
        <sz val="11"/>
        <color theme="1"/>
        <rFont val="ＭＳ Ｐゴシック"/>
        <family val="3"/>
        <charset val="128"/>
        <scheme val="minor"/>
      </rPr>
      <t>情報をご確認ください。</t>
    </r>
    <phoneticPr fontId="13"/>
  </si>
  <si>
    <t>＊「課税事業者」・「免税事業者」・「簡易課税事業者」・「２割特例」の
　いずれに該当するか記入します</t>
    <rPh sb="2" eb="4">
      <t>カゼイ</t>
    </rPh>
    <rPh sb="4" eb="7">
      <t>ジギョウシャ</t>
    </rPh>
    <rPh sb="10" eb="12">
      <t>メンゼイ</t>
    </rPh>
    <rPh sb="12" eb="15">
      <t>ジギョウシャ</t>
    </rPh>
    <rPh sb="18" eb="20">
      <t>カンイ</t>
    </rPh>
    <rPh sb="20" eb="22">
      <t>カゼイ</t>
    </rPh>
    <rPh sb="22" eb="25">
      <t>ジギョウシャ</t>
    </rPh>
    <rPh sb="40" eb="42">
      <t>ガイトウ</t>
    </rPh>
    <rPh sb="45" eb="47">
      <t>キニュウ</t>
    </rPh>
    <phoneticPr fontId="1"/>
  </si>
  <si>
    <t>申請類型を選択してください</t>
    <phoneticPr fontId="13"/>
  </si>
  <si>
    <r>
      <t>　　（</t>
    </r>
    <r>
      <rPr>
        <b/>
        <sz val="11"/>
        <color rgb="FFFF0000"/>
        <rFont val="ＭＳ 明朝"/>
        <family val="1"/>
        <charset val="128"/>
      </rPr>
      <t>最大50万円</t>
    </r>
    <r>
      <rPr>
        <sz val="11"/>
        <color theme="1"/>
        <rFont val="ＭＳ 明朝"/>
        <family val="1"/>
        <charset val="128"/>
      </rPr>
      <t>）</t>
    </r>
    <phoneticPr fontId="13"/>
  </si>
  <si>
    <r>
      <t>増減額
[</t>
    </r>
    <r>
      <rPr>
        <sz val="12"/>
        <color indexed="8"/>
        <rFont val="ＭＳ 明朝"/>
        <family val="1"/>
        <charset val="128"/>
      </rPr>
      <t>②</t>
    </r>
    <r>
      <rPr>
        <sz val="12"/>
        <color rgb="FF000000"/>
        <rFont val="ＭＳ 明朝"/>
        <family val="1"/>
        <charset val="128"/>
      </rPr>
      <t>-</t>
    </r>
    <r>
      <rPr>
        <sz val="12"/>
        <color indexed="8"/>
        <rFont val="ＭＳ 明朝"/>
        <family val="1"/>
        <charset val="128"/>
      </rPr>
      <t>①</t>
    </r>
    <r>
      <rPr>
        <sz val="12"/>
        <color rgb="FF000000"/>
        <rFont val="ＭＳ 明朝"/>
        <family val="1"/>
        <charset val="128"/>
      </rPr>
      <t>]</t>
    </r>
    <rPh sb="2" eb="3">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</si>
</sst>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0\)"/>
    <numFmt numFmtId="177" formatCode="#,##0_);[Red]\(#,##0\)"/>
    <numFmt numFmtId="178" formatCode="#,##0_ "/>
    <numFmt numFmtId="179" formatCode="0.00_ "/>
    <numFmt numFmtId="180" formatCode="#,##0.000_);[Red]\(#,##0.000\)"/>
    <numFmt numFmtId="181" formatCode="#,###&quot;円&quot;"/>
    <numFmt numFmtId="182" formatCode="0_ "/>
    <numFmt numFmtId="183" formatCode="[$-F800]dddd\,\ mmmm\ dd\,\ yyyy"/>
    <numFmt numFmtId="184" formatCode="0&quot;円&quot;"/>
    <numFmt numFmtId="185" formatCode="yyyy/m/d;@"/>
    <numFmt numFmtId="186" formatCode="#,##0_ ;[Red]\-#,##0\ "/>
    <numFmt numFmtId="187" formatCode="#,##0&quot;円&quot;"/>
    <numFmt numFmtId="188" formatCode="0_);[Red]\(0\)"/>
  </numFmts>
  <fonts count="68">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b/>
      <sz val="18"/>
      <name val="ＭＳ Ｐゴシック"/>
      <family val="3"/>
      <charset val="128"/>
    </font>
    <font>
      <sz val="18"/>
      <name val="ＭＳ Ｐゴシック"/>
      <family val="3"/>
      <charset val="128"/>
    </font>
    <font>
      <u/>
      <sz val="11"/>
      <color theme="10"/>
      <name val="ＭＳ Ｐゴシック"/>
      <family val="3"/>
      <charset val="128"/>
      <scheme val="minor"/>
    </font>
    <font>
      <sz val="11"/>
      <color theme="1"/>
      <name val="ＭＳ 明朝"/>
      <family val="1"/>
      <charset val="128"/>
    </font>
    <font>
      <b/>
      <sz val="12"/>
      <color rgb="FFFF0000"/>
      <name val="ＭＳ Ｐゴシック"/>
      <family val="3"/>
      <charset val="128"/>
    </font>
    <font>
      <sz val="6"/>
      <name val="ＭＳ Ｐゴシック"/>
      <family val="3"/>
      <charset val="128"/>
      <scheme val="minor"/>
    </font>
    <font>
      <sz val="11"/>
      <color theme="1"/>
      <name val="ＭＳ Ｐゴシック"/>
      <family val="3"/>
      <charset val="128"/>
      <scheme val="minor"/>
    </font>
    <font>
      <sz val="9"/>
      <color theme="1"/>
      <name val="ＭＳ 明朝"/>
      <family val="1"/>
      <charset val="128"/>
    </font>
    <font>
      <b/>
      <sz val="11"/>
      <color theme="1"/>
      <name val="ＭＳ Ｐゴシック"/>
      <family val="3"/>
      <charset val="128"/>
      <scheme val="minor"/>
    </font>
    <font>
      <sz val="11"/>
      <name val="ＭＳ 明朝"/>
      <family val="1"/>
      <charset val="128"/>
    </font>
    <font>
      <b/>
      <sz val="12"/>
      <color theme="1"/>
      <name val="ＭＳ 明朝"/>
      <family val="1"/>
      <charset val="128"/>
    </font>
    <font>
      <b/>
      <sz val="12"/>
      <name val="ＭＳ 明朝"/>
      <family val="1"/>
      <charset val="128"/>
    </font>
    <font>
      <sz val="12"/>
      <name val="ＭＳ 明朝"/>
      <family val="1"/>
      <charset val="128"/>
    </font>
    <font>
      <sz val="11"/>
      <name val="ＭＳ Ｐゴシック"/>
      <family val="3"/>
      <charset val="128"/>
      <scheme val="minor"/>
    </font>
    <font>
      <b/>
      <sz val="11"/>
      <color theme="1"/>
      <name val="ＭＳ 明朝"/>
      <family val="1"/>
      <charset val="128"/>
    </font>
    <font>
      <b/>
      <sz val="11"/>
      <name val="ＭＳ ゴシック"/>
      <family val="3"/>
      <charset val="128"/>
    </font>
    <font>
      <sz val="6"/>
      <name val="ＭＳ Ｐゴシック"/>
      <family val="2"/>
      <charset val="128"/>
      <scheme val="minor"/>
    </font>
    <font>
      <sz val="11"/>
      <name val="ＭＳ Ｐゴシック"/>
      <family val="2"/>
      <charset val="128"/>
      <scheme val="minor"/>
    </font>
    <font>
      <b/>
      <sz val="14"/>
      <name val="ＭＳ ゴシック"/>
      <family val="3"/>
      <charset val="128"/>
    </font>
    <font>
      <b/>
      <sz val="11"/>
      <color rgb="FFFF0000"/>
      <name val="ＭＳ Ｐゴシック"/>
      <family val="3"/>
      <charset val="128"/>
      <scheme val="minor"/>
    </font>
    <font>
      <b/>
      <sz val="11"/>
      <name val="ＭＳ Ｐゴシック"/>
      <family val="2"/>
      <charset val="128"/>
      <scheme val="minor"/>
    </font>
    <font>
      <sz val="11"/>
      <color rgb="FFFF0000"/>
      <name val="ＭＳ Ｐゴシック"/>
      <family val="2"/>
      <charset val="128"/>
      <scheme val="minor"/>
    </font>
    <font>
      <sz val="10"/>
      <color theme="1"/>
      <name val="ＭＳ Ｐゴシック"/>
      <family val="2"/>
      <charset val="128"/>
      <scheme val="minor"/>
    </font>
    <font>
      <sz val="10"/>
      <name val="ＭＳ Ｐゴシック"/>
      <family val="2"/>
      <charset val="128"/>
      <scheme val="minor"/>
    </font>
    <font>
      <sz val="11"/>
      <color theme="2" tint="-9.9978637043366805E-2"/>
      <name val="ＭＳ Ｐゴシック"/>
      <family val="2"/>
      <charset val="128"/>
      <scheme val="minor"/>
    </font>
    <font>
      <sz val="14"/>
      <color rgb="FF000000"/>
      <name val="ＭＳ ゴシック"/>
      <family val="3"/>
      <charset val="128"/>
    </font>
    <font>
      <b/>
      <sz val="14"/>
      <color rgb="FFFF0000"/>
      <name val="ＭＳ Ｐゴシック"/>
      <family val="3"/>
      <charset val="128"/>
      <scheme val="minor"/>
    </font>
    <font>
      <sz val="12"/>
      <color rgb="FF000000"/>
      <name val="ＭＳ 明朝"/>
      <family val="1"/>
      <charset val="128"/>
    </font>
    <font>
      <sz val="12"/>
      <color theme="1"/>
      <name val="ＭＳ 明朝"/>
      <family val="1"/>
      <charset val="128"/>
    </font>
    <font>
      <sz val="9"/>
      <color rgb="FF000000"/>
      <name val="ＭＳ 明朝"/>
      <family val="1"/>
      <charset val="128"/>
    </font>
    <font>
      <sz val="10.5"/>
      <color rgb="FF000000"/>
      <name val="ＭＳ 明朝"/>
      <family val="1"/>
      <charset val="128"/>
    </font>
    <font>
      <u/>
      <sz val="10.5"/>
      <color indexed="8"/>
      <name val="ＭＳ 明朝"/>
      <family val="1"/>
      <charset val="128"/>
    </font>
    <font>
      <u/>
      <sz val="10.5"/>
      <color rgb="FF000000"/>
      <name val="ＭＳ 明朝"/>
      <family val="1"/>
      <charset val="128"/>
    </font>
    <font>
      <sz val="10.5"/>
      <color indexed="8"/>
      <name val="ＭＳ 明朝"/>
      <family val="1"/>
      <charset val="128"/>
    </font>
    <font>
      <b/>
      <sz val="9"/>
      <color indexed="81"/>
      <name val="MS P ゴシック"/>
      <family val="3"/>
      <charset val="128"/>
    </font>
    <font>
      <sz val="10.5"/>
      <color theme="1"/>
      <name val="ＭＳ 明朝"/>
      <family val="1"/>
      <charset val="128"/>
    </font>
    <font>
      <sz val="9"/>
      <color indexed="81"/>
      <name val="MS P ゴシック"/>
      <family val="3"/>
      <charset val="128"/>
    </font>
    <font>
      <b/>
      <sz val="16"/>
      <color rgb="FF000000"/>
      <name val="ＭＳ ゴシック"/>
      <family val="3"/>
      <charset val="128"/>
    </font>
    <font>
      <sz val="12"/>
      <color rgb="FF000000"/>
      <name val="ＭＳ Ｐ明朝"/>
      <family val="1"/>
      <charset val="128"/>
    </font>
    <font>
      <b/>
      <sz val="20"/>
      <color rgb="FFFFFF00"/>
      <name val="ＭＳ Ｐゴシック"/>
      <family val="3"/>
      <charset val="128"/>
      <scheme val="minor"/>
    </font>
    <font>
      <b/>
      <sz val="20"/>
      <color indexed="10"/>
      <name val="ＭＳ Ｐゴシック"/>
      <family val="3"/>
      <charset val="128"/>
    </font>
    <font>
      <b/>
      <sz val="20"/>
      <color indexed="13"/>
      <name val="ＭＳ Ｐゴシック"/>
      <family val="3"/>
      <charset val="128"/>
    </font>
    <font>
      <sz val="12"/>
      <color rgb="FF000000"/>
      <name val="Century"/>
      <family val="1"/>
    </font>
    <font>
      <sz val="12"/>
      <color indexed="8"/>
      <name val="Century"/>
      <family val="1"/>
    </font>
    <font>
      <sz val="12"/>
      <color indexed="8"/>
      <name val="ＭＳ 明朝"/>
      <family val="1"/>
      <charset val="128"/>
    </font>
    <font>
      <u/>
      <sz val="12"/>
      <color indexed="8"/>
      <name val="ＭＳ 明朝"/>
      <family val="1"/>
      <charset val="128"/>
    </font>
    <font>
      <u/>
      <sz val="12"/>
      <color rgb="FF000000"/>
      <name val="ＭＳ 明朝"/>
      <family val="1"/>
      <charset val="128"/>
    </font>
    <font>
      <sz val="10"/>
      <color rgb="FF000000"/>
      <name val="ＭＳ 明朝"/>
      <family val="1"/>
      <charset val="128"/>
    </font>
    <font>
      <b/>
      <sz val="10"/>
      <color rgb="FF000000"/>
      <name val="ＭＳ 明朝"/>
      <family val="1"/>
      <charset val="128"/>
    </font>
    <font>
      <sz val="11"/>
      <color indexed="8"/>
      <name val="ＭＳ 明朝"/>
      <family val="1"/>
      <charset val="128"/>
    </font>
    <font>
      <b/>
      <u/>
      <sz val="11"/>
      <color indexed="8"/>
      <name val="ＭＳ 明朝"/>
      <family val="1"/>
      <charset val="128"/>
    </font>
    <font>
      <b/>
      <sz val="11"/>
      <color indexed="81"/>
      <name val="MS P ゴシック"/>
      <family val="3"/>
      <charset val="128"/>
    </font>
    <font>
      <b/>
      <sz val="14"/>
      <color indexed="81"/>
      <name val="MS P ゴシック"/>
      <family val="3"/>
      <charset val="128"/>
    </font>
    <font>
      <b/>
      <sz val="16"/>
      <color indexed="81"/>
      <name val="MS P ゴシック"/>
      <family val="3"/>
      <charset val="128"/>
    </font>
    <font>
      <u/>
      <sz val="11"/>
      <color indexed="8"/>
      <name val="ＭＳ 明朝"/>
      <family val="1"/>
      <charset val="128"/>
    </font>
    <font>
      <b/>
      <sz val="20"/>
      <color rgb="FFFF0000"/>
      <name val="ＭＳ Ｐゴシック"/>
      <family val="3"/>
      <charset val="128"/>
      <scheme val="minor"/>
    </font>
    <font>
      <vertAlign val="subscript"/>
      <sz val="12"/>
      <name val="ＭＳ 明朝"/>
      <family val="1"/>
      <charset val="128"/>
    </font>
    <font>
      <vertAlign val="subscript"/>
      <sz val="12"/>
      <color theme="1"/>
      <name val="ＭＳ 明朝"/>
      <family val="1"/>
      <charset val="128"/>
    </font>
    <font>
      <vertAlign val="subscript"/>
      <sz val="11"/>
      <name val="ＭＳ 明朝"/>
      <family val="1"/>
      <charset val="128"/>
    </font>
    <font>
      <b/>
      <sz val="11"/>
      <color rgb="FFFF0000"/>
      <name val="ＭＳ 明朝"/>
      <family val="1"/>
      <charset val="128"/>
    </font>
  </fonts>
  <fills count="17">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rgb="FFFDE9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EBFF"/>
        <bgColor indexed="64"/>
      </patternFill>
    </fill>
    <fill>
      <patternFill patternType="solid">
        <fgColor rgb="FFEBF1DE"/>
        <bgColor indexed="64"/>
      </patternFill>
    </fill>
    <fill>
      <patternFill patternType="solid">
        <fgColor rgb="FFFFFFCC"/>
        <bgColor indexed="64"/>
      </patternFill>
    </fill>
    <fill>
      <patternFill patternType="solid">
        <fgColor rgb="FFF2DCDB"/>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66CC"/>
        <bgColor indexed="64"/>
      </patternFill>
    </fill>
    <fill>
      <patternFill patternType="solid">
        <fgColor theme="0"/>
        <bgColor indexed="64"/>
      </patternFill>
    </fill>
    <fill>
      <patternFill patternType="solid">
        <fgColor rgb="FFFFC000"/>
        <bgColor indexed="64"/>
      </patternFill>
    </fill>
  </fills>
  <borders count="73">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thin">
        <color rgb="FFFF0000"/>
      </left>
      <right/>
      <top/>
      <bottom style="thin">
        <color rgb="FFFF00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s>
  <cellStyleXfs count="6">
    <xf numFmtId="0" fontId="0" fillId="0" borderId="0">
      <alignment vertical="center"/>
    </xf>
    <xf numFmtId="0" fontId="10" fillId="0" borderId="0" applyNumberForma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38" fontId="14" fillId="0" borderId="0" applyFont="0" applyFill="0" applyBorder="0" applyAlignment="0" applyProtection="0">
      <alignment vertical="center"/>
    </xf>
  </cellStyleXfs>
  <cellXfs count="401">
    <xf numFmtId="0" fontId="0" fillId="0" borderId="0" xfId="0">
      <alignment vertical="center"/>
    </xf>
    <xf numFmtId="0" fontId="3" fillId="0" borderId="0" xfId="3" applyFont="1" applyAlignment="1">
      <alignment horizontal="right" vertical="center"/>
    </xf>
    <xf numFmtId="0" fontId="2" fillId="2" borderId="3" xfId="4" applyFill="1" applyBorder="1" applyAlignment="1" applyProtection="1">
      <alignment vertical="center" wrapText="1"/>
      <protection locked="0"/>
    </xf>
    <xf numFmtId="0" fontId="4" fillId="0" borderId="6" xfId="3" applyFont="1" applyBorder="1">
      <alignment vertical="center"/>
    </xf>
    <xf numFmtId="0" fontId="2" fillId="2" borderId="23" xfId="4" applyFill="1" applyBorder="1" applyAlignment="1" applyProtection="1">
      <alignment vertical="center" wrapText="1"/>
      <protection locked="0"/>
    </xf>
    <xf numFmtId="0" fontId="5" fillId="0" borderId="0" xfId="3" applyFont="1" applyAlignment="1">
      <alignment horizontal="right" vertical="center"/>
    </xf>
    <xf numFmtId="0" fontId="5" fillId="0" borderId="0" xfId="3" applyFont="1">
      <alignment vertical="center"/>
    </xf>
    <xf numFmtId="0" fontId="10" fillId="0" borderId="0" xfId="1" applyProtection="1">
      <alignment vertical="center"/>
    </xf>
    <xf numFmtId="0" fontId="3" fillId="0" borderId="0" xfId="4" applyFont="1" applyAlignment="1">
      <alignment horizontal="right"/>
    </xf>
    <xf numFmtId="0" fontId="3" fillId="0" borderId="0" xfId="4" applyFont="1"/>
    <xf numFmtId="38" fontId="4" fillId="0" borderId="0" xfId="2" applyFont="1" applyAlignment="1" applyProtection="1">
      <alignment horizontal="left"/>
    </xf>
    <xf numFmtId="0" fontId="4" fillId="0" borderId="6" xfId="4" applyFont="1" applyBorder="1" applyAlignment="1">
      <alignment vertical="center"/>
    </xf>
    <xf numFmtId="0" fontId="4" fillId="0" borderId="7" xfId="4" applyFont="1" applyBorder="1" applyAlignment="1">
      <alignment vertical="center"/>
    </xf>
    <xf numFmtId="38" fontId="4" fillId="0" borderId="0" xfId="2" applyFont="1" applyAlignment="1" applyProtection="1">
      <alignment vertical="center"/>
    </xf>
    <xf numFmtId="0" fontId="12" fillId="0" borderId="0" xfId="4" applyFont="1" applyAlignment="1">
      <alignment vertical="center"/>
    </xf>
    <xf numFmtId="0" fontId="3" fillId="0" borderId="0" xfId="4" applyFont="1" applyAlignment="1">
      <alignment vertical="center"/>
    </xf>
    <xf numFmtId="0" fontId="2" fillId="0" borderId="0" xfId="3">
      <alignment vertical="center"/>
    </xf>
    <xf numFmtId="0" fontId="7" fillId="2" borderId="4" xfId="4" applyFont="1" applyFill="1" applyBorder="1" applyAlignment="1">
      <alignment horizontal="center" vertical="center" wrapText="1"/>
    </xf>
    <xf numFmtId="0" fontId="7" fillId="2" borderId="5" xfId="4" applyFont="1" applyFill="1" applyBorder="1" applyAlignment="1">
      <alignment horizontal="center" vertical="center" wrapText="1"/>
    </xf>
    <xf numFmtId="0" fontId="3" fillId="0" borderId="0" xfId="3" applyFont="1">
      <alignment vertical="center"/>
    </xf>
    <xf numFmtId="0" fontId="5" fillId="0" borderId="0" xfId="4" applyFont="1" applyAlignment="1">
      <alignment horizontal="right"/>
    </xf>
    <xf numFmtId="0" fontId="5" fillId="0" borderId="0" xfId="4" applyFont="1"/>
    <xf numFmtId="38" fontId="5" fillId="0" borderId="0" xfId="2" applyFont="1" applyBorder="1" applyAlignment="1" applyProtection="1"/>
    <xf numFmtId="38" fontId="5" fillId="0" borderId="0" xfId="2" applyFont="1" applyAlignment="1" applyProtection="1"/>
    <xf numFmtId="38" fontId="5" fillId="0" borderId="0" xfId="2" applyFont="1" applyProtection="1">
      <alignment vertical="center"/>
    </xf>
    <xf numFmtId="0" fontId="17" fillId="2" borderId="39" xfId="0" applyFont="1" applyFill="1" applyBorder="1" applyAlignment="1" applyProtection="1">
      <alignment horizontal="center" vertical="center"/>
      <protection locked="0"/>
    </xf>
    <xf numFmtId="0" fontId="11" fillId="0" borderId="0" xfId="0" applyFont="1" applyAlignment="1">
      <alignment horizontal="left" vertical="center"/>
    </xf>
    <xf numFmtId="0" fontId="0" fillId="0" borderId="0" xfId="0" applyAlignment="1">
      <alignment horizontal="left" vertical="center"/>
    </xf>
    <xf numFmtId="0" fontId="2" fillId="2" borderId="10" xfId="4" applyFill="1" applyBorder="1" applyAlignment="1" applyProtection="1">
      <alignment horizontal="center" vertical="center" wrapText="1"/>
      <protection locked="0"/>
    </xf>
    <xf numFmtId="0" fontId="2" fillId="2" borderId="11" xfId="4" applyFill="1" applyBorder="1" applyAlignment="1" applyProtection="1">
      <alignment horizontal="left" vertical="center" wrapText="1"/>
      <protection locked="0"/>
    </xf>
    <xf numFmtId="0" fontId="2" fillId="2" borderId="14" xfId="4" applyFill="1" applyBorder="1" applyAlignment="1" applyProtection="1">
      <alignment horizontal="center" vertical="center" wrapText="1"/>
      <protection locked="0"/>
    </xf>
    <xf numFmtId="0" fontId="2" fillId="2" borderId="15" xfId="4" applyFill="1" applyBorder="1" applyAlignment="1" applyProtection="1">
      <alignment horizontal="left" vertical="center" wrapText="1"/>
      <protection locked="0"/>
    </xf>
    <xf numFmtId="0" fontId="2" fillId="2" borderId="3" xfId="4" applyFill="1" applyBorder="1" applyAlignment="1" applyProtection="1">
      <alignment horizontal="center" vertical="center" wrapText="1"/>
      <protection locked="0"/>
    </xf>
    <xf numFmtId="0" fontId="2" fillId="2" borderId="17" xfId="4" applyFill="1" applyBorder="1" applyAlignment="1" applyProtection="1">
      <alignment horizontal="left" vertical="center" wrapText="1"/>
      <protection locked="0"/>
    </xf>
    <xf numFmtId="0" fontId="3" fillId="0" borderId="18" xfId="4" applyFont="1" applyBorder="1" applyAlignment="1">
      <alignment vertical="center"/>
    </xf>
    <xf numFmtId="0" fontId="3" fillId="0" borderId="1" xfId="4" applyFont="1" applyBorder="1" applyAlignment="1">
      <alignment vertical="center"/>
    </xf>
    <xf numFmtId="0" fontId="3" fillId="0" borderId="1" xfId="4" applyFont="1" applyBorder="1" applyAlignment="1">
      <alignment horizontal="center" vertical="center"/>
    </xf>
    <xf numFmtId="0" fontId="3" fillId="0" borderId="2" xfId="4" applyFont="1" applyBorder="1" applyAlignment="1">
      <alignment horizontal="left" vertical="center"/>
    </xf>
    <xf numFmtId="0" fontId="11" fillId="0" borderId="0" xfId="0" applyFont="1">
      <alignment vertical="center"/>
    </xf>
    <xf numFmtId="38" fontId="11" fillId="0" borderId="0" xfId="5" applyFont="1" applyProtection="1">
      <alignment vertical="center"/>
    </xf>
    <xf numFmtId="38" fontId="11" fillId="0" borderId="0" xfId="5" applyFont="1" applyAlignment="1" applyProtection="1">
      <alignment horizontal="right" vertical="center"/>
    </xf>
    <xf numFmtId="38" fontId="11" fillId="0" borderId="0" xfId="5" applyFont="1" applyAlignment="1" applyProtection="1">
      <alignment horizontal="left" vertical="center"/>
    </xf>
    <xf numFmtId="0" fontId="11" fillId="0" borderId="42" xfId="0" applyFont="1" applyBorder="1" applyAlignment="1">
      <alignment horizontal="right" vertical="center"/>
    </xf>
    <xf numFmtId="38" fontId="11" fillId="0" borderId="0" xfId="5" applyFont="1" applyBorder="1" applyAlignment="1" applyProtection="1">
      <alignment horizontal="right" vertical="center"/>
    </xf>
    <xf numFmtId="38" fontId="14" fillId="0" borderId="0" xfId="5" applyFont="1" applyProtection="1">
      <alignment vertical="center"/>
    </xf>
    <xf numFmtId="0" fontId="28" fillId="5" borderId="0" xfId="0" applyFont="1" applyFill="1" applyProtection="1">
      <alignment vertical="center"/>
      <protection hidden="1"/>
    </xf>
    <xf numFmtId="38" fontId="26" fillId="6" borderId="0" xfId="5" applyFont="1" applyFill="1" applyBorder="1" applyAlignment="1" applyProtection="1">
      <alignment horizontal="center" vertical="center"/>
      <protection hidden="1"/>
    </xf>
    <xf numFmtId="176" fontId="27" fillId="5" borderId="0" xfId="0" applyNumberFormat="1" applyFont="1" applyFill="1" applyAlignment="1" applyProtection="1">
      <alignment horizontal="right" vertical="center"/>
      <protection hidden="1"/>
    </xf>
    <xf numFmtId="176" fontId="27" fillId="0" borderId="0" xfId="0" applyNumberFormat="1" applyFont="1" applyAlignment="1" applyProtection="1">
      <alignment horizontal="right" vertical="top"/>
      <protection hidden="1"/>
    </xf>
    <xf numFmtId="0" fontId="23" fillId="0" borderId="0" xfId="0" applyFont="1">
      <alignment vertical="center"/>
    </xf>
    <xf numFmtId="0" fontId="23" fillId="0" borderId="0" xfId="0" applyFont="1" applyAlignment="1">
      <alignment horizontal="center" vertical="center"/>
    </xf>
    <xf numFmtId="38" fontId="26" fillId="6" borderId="39" xfId="5" applyFont="1" applyFill="1" applyBorder="1" applyAlignment="1" applyProtection="1">
      <alignment horizontal="center" vertical="center"/>
    </xf>
    <xf numFmtId="0" fontId="0" fillId="0" borderId="39" xfId="0" applyBorder="1">
      <alignment vertical="center"/>
    </xf>
    <xf numFmtId="0" fontId="0" fillId="7" borderId="0" xfId="0" applyFill="1">
      <alignment vertical="center"/>
    </xf>
    <xf numFmtId="0" fontId="0" fillId="0" borderId="0" xfId="0" applyAlignment="1">
      <alignment horizontal="center"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49" fontId="29" fillId="0" borderId="60" xfId="0" applyNumberFormat="1" applyFont="1" applyBorder="1">
      <alignment vertical="center"/>
    </xf>
    <xf numFmtId="49" fontId="29" fillId="0" borderId="0" xfId="0" applyNumberFormat="1" applyFont="1">
      <alignment vertical="center"/>
    </xf>
    <xf numFmtId="177" fontId="0" fillId="0" borderId="0" xfId="0" applyNumberFormat="1">
      <alignment vertical="center"/>
    </xf>
    <xf numFmtId="49" fontId="0" fillId="0" borderId="0" xfId="0" applyNumberFormat="1">
      <alignment vertical="center"/>
    </xf>
    <xf numFmtId="0" fontId="0" fillId="0" borderId="61" xfId="0" applyBorder="1">
      <alignment vertical="center"/>
    </xf>
    <xf numFmtId="0" fontId="0" fillId="0" borderId="60" xfId="0" applyBorder="1">
      <alignment vertical="center"/>
    </xf>
    <xf numFmtId="178" fontId="0" fillId="8" borderId="39" xfId="0" applyNumberFormat="1" applyFill="1" applyBorder="1">
      <alignment vertical="center"/>
    </xf>
    <xf numFmtId="177" fontId="30" fillId="0" borderId="0" xfId="0" applyNumberFormat="1" applyFont="1">
      <alignment vertical="center"/>
    </xf>
    <xf numFmtId="0" fontId="31" fillId="0" borderId="0" xfId="0" applyFont="1">
      <alignment vertical="center"/>
    </xf>
    <xf numFmtId="49" fontId="0" fillId="7" borderId="39" xfId="0" applyNumberFormat="1" applyFill="1" applyBorder="1">
      <alignment vertical="center"/>
    </xf>
    <xf numFmtId="177" fontId="0" fillId="7" borderId="37" xfId="0" applyNumberFormat="1" applyFill="1" applyBorder="1">
      <alignment vertical="center"/>
    </xf>
    <xf numFmtId="177" fontId="0" fillId="7" borderId="39" xfId="0" applyNumberFormat="1" applyFill="1" applyBorder="1">
      <alignment vertical="center"/>
    </xf>
    <xf numFmtId="177" fontId="0" fillId="0" borderId="37" xfId="0" applyNumberFormat="1" applyBorder="1">
      <alignment vertical="center"/>
    </xf>
    <xf numFmtId="177" fontId="0" fillId="0" borderId="39" xfId="0" applyNumberFormat="1" applyBorder="1">
      <alignment vertical="center"/>
    </xf>
    <xf numFmtId="179" fontId="0" fillId="0" borderId="0" xfId="0" applyNumberFormat="1">
      <alignment vertical="center"/>
    </xf>
    <xf numFmtId="180" fontId="0" fillId="0" borderId="37" xfId="0" applyNumberFormat="1" applyBorder="1">
      <alignment vertical="center"/>
    </xf>
    <xf numFmtId="180" fontId="0" fillId="0" borderId="39" xfId="0" applyNumberFormat="1" applyBorder="1">
      <alignment vertical="center"/>
    </xf>
    <xf numFmtId="177" fontId="32" fillId="0" borderId="39" xfId="0" applyNumberFormat="1" applyFont="1" applyBorder="1">
      <alignment vertical="center"/>
    </xf>
    <xf numFmtId="180" fontId="32" fillId="0" borderId="39" xfId="0" applyNumberFormat="1" applyFont="1" applyBorder="1">
      <alignment vertical="center"/>
    </xf>
    <xf numFmtId="177" fontId="25" fillId="0" borderId="39" xfId="0" applyNumberFormat="1" applyFont="1" applyBorder="1">
      <alignment vertical="center"/>
    </xf>
    <xf numFmtId="178" fontId="0" fillId="0" borderId="63" xfId="0" applyNumberFormat="1" applyBorder="1">
      <alignment vertical="center"/>
    </xf>
    <xf numFmtId="178" fontId="0" fillId="0" borderId="0" xfId="0" applyNumberFormat="1">
      <alignment vertical="center"/>
    </xf>
    <xf numFmtId="180" fontId="25" fillId="0" borderId="39" xfId="0" applyNumberFormat="1" applyFont="1" applyBorder="1">
      <alignment vertical="center"/>
    </xf>
    <xf numFmtId="178" fontId="0" fillId="0" borderId="39" xfId="0" applyNumberFormat="1" applyBorder="1">
      <alignment vertical="center"/>
    </xf>
    <xf numFmtId="49" fontId="0" fillId="0" borderId="0" xfId="0" applyNumberFormat="1" applyAlignment="1">
      <alignment horizontal="center" vertical="center"/>
    </xf>
    <xf numFmtId="49" fontId="0" fillId="0" borderId="64" xfId="0" applyNumberFormat="1" applyBorder="1">
      <alignment vertical="center"/>
    </xf>
    <xf numFmtId="177" fontId="0" fillId="0" borderId="64" xfId="0" applyNumberFormat="1" applyBorder="1">
      <alignment vertical="center"/>
    </xf>
    <xf numFmtId="0" fontId="0" fillId="0" borderId="65" xfId="0" applyBorder="1">
      <alignment vertical="center"/>
    </xf>
    <xf numFmtId="49" fontId="0" fillId="0" borderId="58" xfId="0" applyNumberFormat="1" applyBorder="1">
      <alignment vertical="center"/>
    </xf>
    <xf numFmtId="177" fontId="0" fillId="0" borderId="58" xfId="0" applyNumberFormat="1" applyBorder="1">
      <alignment vertical="center"/>
    </xf>
    <xf numFmtId="49" fontId="0" fillId="0" borderId="59" xfId="0" applyNumberFormat="1" applyBorder="1">
      <alignment vertical="center"/>
    </xf>
    <xf numFmtId="49" fontId="0" fillId="0" borderId="61" xfId="0" applyNumberFormat="1" applyBorder="1">
      <alignment vertical="center"/>
    </xf>
    <xf numFmtId="38" fontId="26" fillId="0" borderId="39" xfId="5" applyFont="1" applyFill="1" applyBorder="1" applyAlignment="1">
      <alignment horizontal="center" vertical="center"/>
    </xf>
    <xf numFmtId="0" fontId="0" fillId="0" borderId="0" xfId="0" applyAlignment="1">
      <alignment horizontal="right" vertical="center"/>
    </xf>
    <xf numFmtId="179" fontId="0" fillId="0" borderId="39" xfId="0" applyNumberFormat="1" applyBorder="1">
      <alignment vertical="center"/>
    </xf>
    <xf numFmtId="0" fontId="14" fillId="0" borderId="39" xfId="0" applyFont="1" applyBorder="1">
      <alignment vertical="center"/>
    </xf>
    <xf numFmtId="0" fontId="0" fillId="0" borderId="67" xfId="0" applyBorder="1">
      <alignment vertical="center"/>
    </xf>
    <xf numFmtId="0" fontId="0" fillId="0" borderId="64" xfId="0" applyBorder="1">
      <alignment vertical="center"/>
    </xf>
    <xf numFmtId="49" fontId="25" fillId="0" borderId="60" xfId="0" applyNumberFormat="1" applyFont="1" applyBorder="1">
      <alignment vertical="center"/>
    </xf>
    <xf numFmtId="177" fontId="0" fillId="9" borderId="39" xfId="0" applyNumberFormat="1" applyFill="1" applyBorder="1">
      <alignment vertical="center"/>
    </xf>
    <xf numFmtId="177" fontId="0" fillId="9" borderId="62" xfId="0" applyNumberFormat="1" applyFill="1" applyBorder="1">
      <alignment vertical="center"/>
    </xf>
    <xf numFmtId="177" fontId="0" fillId="9" borderId="6" xfId="0" applyNumberFormat="1" applyFill="1" applyBorder="1">
      <alignment vertical="center"/>
    </xf>
    <xf numFmtId="49" fontId="0" fillId="9" borderId="37" xfId="0" applyNumberFormat="1" applyFill="1" applyBorder="1">
      <alignment vertical="center"/>
    </xf>
    <xf numFmtId="0" fontId="16" fillId="9" borderId="66" xfId="0" applyFont="1" applyFill="1" applyBorder="1">
      <alignment vertical="center"/>
    </xf>
    <xf numFmtId="177" fontId="0" fillId="10" borderId="39" xfId="0" applyNumberFormat="1" applyFill="1" applyBorder="1">
      <alignment vertical="center"/>
    </xf>
    <xf numFmtId="49" fontId="0" fillId="10" borderId="39" xfId="0" applyNumberFormat="1" applyFill="1" applyBorder="1">
      <alignment vertical="center"/>
    </xf>
    <xf numFmtId="177" fontId="0" fillId="10" borderId="37" xfId="0" applyNumberFormat="1" applyFill="1" applyBorder="1">
      <alignment vertical="center"/>
    </xf>
    <xf numFmtId="49" fontId="0" fillId="10" borderId="39" xfId="0" applyNumberFormat="1" applyFill="1" applyBorder="1" applyAlignment="1">
      <alignment horizontal="center" vertical="center"/>
    </xf>
    <xf numFmtId="0" fontId="0" fillId="10" borderId="0" xfId="0" applyFill="1">
      <alignment vertical="center"/>
    </xf>
    <xf numFmtId="0" fontId="34" fillId="0" borderId="0" xfId="0" applyFont="1" applyAlignment="1" applyProtection="1">
      <alignment horizontal="left" vertical="center"/>
      <protection hidden="1"/>
    </xf>
    <xf numFmtId="0" fontId="34" fillId="0" borderId="0" xfId="0" applyFont="1" applyAlignment="1" applyProtection="1">
      <alignment horizontal="center" vertical="center"/>
      <protection hidden="1"/>
    </xf>
    <xf numFmtId="0" fontId="34" fillId="0" borderId="0" xfId="0" applyFont="1" applyAlignment="1">
      <alignment horizontal="left" vertical="center"/>
    </xf>
    <xf numFmtId="3" fontId="34" fillId="0" borderId="0" xfId="0" applyNumberFormat="1" applyFont="1" applyAlignment="1">
      <alignment horizontal="center" vertical="center"/>
    </xf>
    <xf numFmtId="3" fontId="0" fillId="0" borderId="60" xfId="0" applyNumberFormat="1" applyBorder="1">
      <alignment vertical="center"/>
    </xf>
    <xf numFmtId="3" fontId="0" fillId="0" borderId="0" xfId="0" applyNumberFormat="1">
      <alignment vertical="center"/>
    </xf>
    <xf numFmtId="49" fontId="0" fillId="7" borderId="39" xfId="0" applyNumberFormat="1" applyFill="1" applyBorder="1" applyAlignment="1">
      <alignment horizontal="center" vertical="center"/>
    </xf>
    <xf numFmtId="0" fontId="0" fillId="0" borderId="39" xfId="0" applyBorder="1" applyAlignment="1">
      <alignment horizontal="center" vertical="center"/>
    </xf>
    <xf numFmtId="49" fontId="0" fillId="9" borderId="39" xfId="0" applyNumberFormat="1" applyFill="1" applyBorder="1" applyAlignment="1">
      <alignment horizontal="center" vertical="center"/>
    </xf>
    <xf numFmtId="177" fontId="0" fillId="4" borderId="39" xfId="0" applyNumberFormat="1" applyFill="1" applyBorder="1">
      <alignment vertical="center"/>
    </xf>
    <xf numFmtId="177" fontId="0" fillId="11" borderId="7" xfId="0" applyNumberFormat="1" applyFill="1" applyBorder="1">
      <alignment vertical="center"/>
    </xf>
    <xf numFmtId="177" fontId="0" fillId="11" borderId="39" xfId="0" applyNumberFormat="1" applyFill="1" applyBorder="1">
      <alignment vertical="center"/>
    </xf>
    <xf numFmtId="180" fontId="0" fillId="11" borderId="39" xfId="0" applyNumberFormat="1" applyFill="1" applyBorder="1">
      <alignment vertical="center"/>
    </xf>
    <xf numFmtId="0" fontId="16" fillId="0" borderId="0" xfId="0" applyFont="1" applyAlignment="1">
      <alignment horizontal="center" vertical="center"/>
    </xf>
    <xf numFmtId="0" fontId="16" fillId="0" borderId="0" xfId="0" applyFont="1">
      <alignment vertical="center"/>
    </xf>
    <xf numFmtId="0" fontId="16" fillId="0" borderId="39" xfId="0" applyFont="1" applyBorder="1" applyAlignment="1">
      <alignment horizontal="center" vertical="center"/>
    </xf>
    <xf numFmtId="0" fontId="0" fillId="0" borderId="39" xfId="0" applyBorder="1" applyAlignment="1">
      <alignment horizontal="center" vertical="center" wrapText="1" shrinkToFit="1"/>
    </xf>
    <xf numFmtId="0" fontId="0" fillId="13" borderId="39" xfId="0" applyFill="1" applyBorder="1" applyAlignment="1">
      <alignment horizontal="center" vertical="center" wrapText="1"/>
    </xf>
    <xf numFmtId="0" fontId="0" fillId="14" borderId="39" xfId="0" applyFill="1" applyBorder="1" applyAlignment="1">
      <alignment horizontal="center" vertical="center"/>
    </xf>
    <xf numFmtId="0" fontId="35" fillId="0" borderId="0" xfId="0" applyFont="1" applyAlignment="1">
      <alignment horizontal="justify" vertical="center"/>
    </xf>
    <xf numFmtId="0" fontId="11" fillId="0" borderId="6" xfId="0" applyFont="1" applyBorder="1" applyAlignment="1">
      <alignment horizontal="right" vertical="center"/>
    </xf>
    <xf numFmtId="0" fontId="36" fillId="0" borderId="0" xfId="0" applyFont="1">
      <alignment vertical="center"/>
    </xf>
    <xf numFmtId="0" fontId="35" fillId="0" borderId="0" xfId="0" applyFont="1" applyAlignment="1">
      <alignment horizontal="center" vertical="center"/>
    </xf>
    <xf numFmtId="0" fontId="37" fillId="0" borderId="39" xfId="0" applyFont="1" applyBorder="1" applyAlignment="1">
      <alignment horizontal="center" vertical="center" wrapText="1"/>
    </xf>
    <xf numFmtId="0" fontId="37" fillId="0" borderId="39" xfId="0" applyFont="1" applyBorder="1" applyAlignment="1">
      <alignment horizontal="justify" vertical="center" wrapText="1"/>
    </xf>
    <xf numFmtId="178" fontId="37" fillId="0" borderId="39" xfId="0" applyNumberFormat="1" applyFont="1" applyBorder="1" applyAlignment="1">
      <alignment horizontal="right" vertical="center" wrapText="1"/>
    </xf>
    <xf numFmtId="0" fontId="38" fillId="0" borderId="0" xfId="0" applyFont="1" applyAlignment="1">
      <alignment horizontal="left" vertical="center"/>
    </xf>
    <xf numFmtId="0" fontId="36" fillId="0" borderId="0" xfId="0" applyFont="1" applyAlignment="1">
      <alignment horizontal="right" vertical="center"/>
    </xf>
    <xf numFmtId="0" fontId="36" fillId="0" borderId="0" xfId="0" applyFont="1" applyAlignment="1">
      <alignment vertical="center" wrapText="1"/>
    </xf>
    <xf numFmtId="0" fontId="35" fillId="0" borderId="0" xfId="0" applyFont="1" applyAlignment="1">
      <alignment horizontal="left" vertical="center"/>
    </xf>
    <xf numFmtId="0" fontId="35" fillId="0" borderId="0" xfId="0" applyFont="1" applyAlignment="1">
      <alignment horizontal="left" vertical="center" shrinkToFit="1"/>
    </xf>
    <xf numFmtId="0" fontId="0" fillId="0" borderId="0" xfId="0" applyAlignment="1">
      <alignment horizontal="center" vertical="center" shrinkToFit="1"/>
    </xf>
    <xf numFmtId="0" fontId="43" fillId="0" borderId="39" xfId="0" applyFont="1" applyBorder="1" applyAlignment="1">
      <alignment horizontal="center" vertical="center" shrinkToFit="1"/>
    </xf>
    <xf numFmtId="0" fontId="43" fillId="0" borderId="39" xfId="0" applyFont="1" applyBorder="1" applyAlignment="1">
      <alignment horizontal="center" vertical="center" wrapText="1"/>
    </xf>
    <xf numFmtId="0" fontId="43" fillId="0" borderId="39" xfId="0" applyFont="1" applyBorder="1" applyAlignment="1">
      <alignment horizontal="center" vertical="center" wrapText="1" shrinkToFit="1"/>
    </xf>
    <xf numFmtId="0" fontId="43" fillId="0" borderId="39" xfId="0" applyFont="1" applyBorder="1" applyAlignment="1">
      <alignment vertical="center" shrinkToFit="1"/>
    </xf>
    <xf numFmtId="181" fontId="43" fillId="0" borderId="39" xfId="0" applyNumberFormat="1" applyFont="1" applyBorder="1" applyAlignment="1">
      <alignment vertical="center" shrinkToFit="1"/>
    </xf>
    <xf numFmtId="14" fontId="36" fillId="0" borderId="0" xfId="0" applyNumberFormat="1" applyFont="1">
      <alignment vertical="center"/>
    </xf>
    <xf numFmtId="0" fontId="40" fillId="0" borderId="0" xfId="0" applyFont="1" applyAlignment="1">
      <alignment horizontal="right" vertical="center"/>
    </xf>
    <xf numFmtId="0" fontId="35" fillId="0" borderId="0" xfId="0" applyFont="1" applyAlignment="1">
      <alignment horizontal="right" vertical="center"/>
    </xf>
    <xf numFmtId="0" fontId="35" fillId="0" borderId="71" xfId="0" applyFont="1" applyBorder="1" applyAlignment="1">
      <alignment horizontal="left" vertical="center" wrapText="1"/>
    </xf>
    <xf numFmtId="0" fontId="35" fillId="0" borderId="39" xfId="0" applyFont="1" applyBorder="1" applyAlignment="1">
      <alignment horizontal="center" vertical="center" wrapText="1"/>
    </xf>
    <xf numFmtId="0" fontId="35" fillId="0" borderId="39" xfId="0" applyFont="1" applyBorder="1" applyAlignment="1">
      <alignment horizontal="justify" vertical="center" wrapText="1"/>
    </xf>
    <xf numFmtId="14" fontId="35" fillId="0" borderId="39" xfId="0" applyNumberFormat="1" applyFont="1" applyBorder="1" applyAlignment="1">
      <alignment horizontal="justify" vertical="center" wrapText="1"/>
    </xf>
    <xf numFmtId="0" fontId="47" fillId="0" borderId="0" xfId="0" applyFont="1">
      <alignment vertical="center"/>
    </xf>
    <xf numFmtId="0" fontId="45" fillId="0" borderId="0" xfId="0" applyFont="1" applyAlignment="1">
      <alignment vertical="center" wrapText="1"/>
    </xf>
    <xf numFmtId="0" fontId="50" fillId="0" borderId="0" xfId="0" applyFont="1" applyAlignment="1">
      <alignment horizontal="justify" vertical="center"/>
    </xf>
    <xf numFmtId="0" fontId="35" fillId="0" borderId="0" xfId="0" applyFont="1">
      <alignment vertical="center"/>
    </xf>
    <xf numFmtId="0" fontId="35" fillId="0" borderId="0" xfId="0" applyFont="1" applyAlignment="1">
      <alignment horizontal="distributed" vertical="justify"/>
    </xf>
    <xf numFmtId="0" fontId="37" fillId="0" borderId="0" xfId="0" applyFont="1">
      <alignment vertical="center"/>
    </xf>
    <xf numFmtId="0" fontId="37" fillId="0" borderId="0" xfId="0" applyFont="1" applyAlignment="1">
      <alignment horizontal="left" vertical="center"/>
    </xf>
    <xf numFmtId="0" fontId="50" fillId="0" borderId="0" xfId="0" applyFont="1">
      <alignment vertical="center"/>
    </xf>
    <xf numFmtId="0" fontId="50" fillId="0" borderId="0" xfId="0" applyFont="1" applyAlignment="1">
      <alignment horizontal="left" vertical="center"/>
    </xf>
    <xf numFmtId="0" fontId="35" fillId="0" borderId="0" xfId="0" applyFont="1" applyAlignment="1">
      <alignment horizontal="left" vertical="top"/>
    </xf>
    <xf numFmtId="0" fontId="50" fillId="0" borderId="0" xfId="0" applyFont="1" applyAlignment="1">
      <alignment horizontal="left" vertical="top"/>
    </xf>
    <xf numFmtId="0" fontId="35" fillId="0" borderId="7" xfId="0" applyFont="1" applyBorder="1" applyAlignment="1">
      <alignment horizontal="center" vertical="center" wrapText="1"/>
    </xf>
    <xf numFmtId="178" fontId="35" fillId="0" borderId="7" xfId="0" applyNumberFormat="1" applyFont="1" applyBorder="1" applyAlignment="1">
      <alignment horizontal="center" vertical="center"/>
    </xf>
    <xf numFmtId="0" fontId="18" fillId="0" borderId="0" xfId="0" applyFont="1">
      <alignment vertical="center"/>
    </xf>
    <xf numFmtId="0" fontId="10" fillId="0" borderId="39" xfId="1" applyFill="1" applyBorder="1">
      <alignment vertical="center"/>
    </xf>
    <xf numFmtId="0" fontId="18" fillId="0" borderId="0" xfId="0" applyFont="1" applyAlignment="1">
      <alignment horizontal="center" vertical="center"/>
    </xf>
    <xf numFmtId="0" fontId="33" fillId="0" borderId="39" xfId="0" applyFont="1" applyBorder="1" applyAlignment="1">
      <alignment horizontal="center" vertical="center" shrinkToFit="1"/>
    </xf>
    <xf numFmtId="176" fontId="34" fillId="5" borderId="39" xfId="0" applyNumberFormat="1" applyFont="1" applyFill="1" applyBorder="1" applyAlignment="1">
      <alignment horizontal="center" vertical="center"/>
    </xf>
    <xf numFmtId="0" fontId="3" fillId="15" borderId="6" xfId="3" applyFont="1" applyFill="1" applyBorder="1" applyAlignment="1" applyProtection="1">
      <alignment horizontal="left" vertical="center" shrinkToFit="1"/>
      <protection locked="0"/>
    </xf>
    <xf numFmtId="0" fontId="3" fillId="15" borderId="7" xfId="3" applyFont="1" applyFill="1" applyBorder="1" applyAlignment="1" applyProtection="1">
      <alignment horizontal="left" vertical="center" shrinkToFit="1"/>
      <protection locked="0"/>
    </xf>
    <xf numFmtId="0" fontId="3" fillId="15" borderId="6" xfId="3" applyFont="1" applyFill="1" applyBorder="1" applyAlignment="1" applyProtection="1">
      <alignment horizontal="center" vertical="center" shrinkToFit="1"/>
      <protection locked="0"/>
    </xf>
    <xf numFmtId="0" fontId="34" fillId="0" borderId="0" xfId="0" applyFont="1">
      <alignment vertical="center"/>
    </xf>
    <xf numFmtId="183" fontId="3" fillId="15" borderId="6" xfId="3" applyNumberFormat="1" applyFont="1" applyFill="1" applyBorder="1" applyAlignment="1" applyProtection="1">
      <alignment horizontal="left" vertical="center" shrinkToFit="1"/>
      <protection locked="0"/>
    </xf>
    <xf numFmtId="0" fontId="0" fillId="16" borderId="0" xfId="0" applyFill="1">
      <alignment vertical="center"/>
    </xf>
    <xf numFmtId="184" fontId="36" fillId="0" borderId="0" xfId="0" applyNumberFormat="1" applyFont="1">
      <alignment vertical="center"/>
    </xf>
    <xf numFmtId="38" fontId="35" fillId="0" borderId="39" xfId="5" applyFont="1" applyBorder="1" applyAlignment="1">
      <alignment horizontal="justify" vertical="center" wrapText="1"/>
    </xf>
    <xf numFmtId="3" fontId="35" fillId="0" borderId="39" xfId="5" applyNumberFormat="1" applyFont="1" applyBorder="1" applyAlignment="1">
      <alignment horizontal="justify" vertical="center" wrapText="1"/>
    </xf>
    <xf numFmtId="14" fontId="43" fillId="0" borderId="39" xfId="0" applyNumberFormat="1" applyFont="1" applyBorder="1" applyAlignment="1">
      <alignment horizontal="center" vertical="center" shrinkToFit="1"/>
    </xf>
    <xf numFmtId="0" fontId="0" fillId="0" borderId="0" xfId="0" applyAlignment="1">
      <alignment vertical="center" wrapText="1"/>
    </xf>
    <xf numFmtId="0" fontId="2" fillId="2" borderId="14" xfId="4" applyFill="1" applyBorder="1" applyAlignment="1" applyProtection="1">
      <alignment vertical="center" wrapText="1"/>
      <protection locked="0"/>
    </xf>
    <xf numFmtId="185" fontId="2" fillId="2" borderId="20" xfId="4" applyNumberFormat="1" applyFill="1" applyBorder="1" applyAlignment="1" applyProtection="1">
      <alignment horizontal="center" vertical="center" wrapText="1"/>
      <protection locked="0"/>
    </xf>
    <xf numFmtId="185" fontId="2" fillId="2" borderId="10" xfId="4" applyNumberFormat="1" applyFill="1" applyBorder="1" applyAlignment="1" applyProtection="1">
      <alignment horizontal="center" vertical="center" wrapText="1"/>
      <protection locked="0"/>
    </xf>
    <xf numFmtId="185" fontId="2" fillId="2" borderId="21" xfId="4" applyNumberFormat="1" applyFill="1" applyBorder="1" applyAlignment="1" applyProtection="1">
      <alignment horizontal="center" vertical="center" wrapText="1"/>
      <protection locked="0"/>
    </xf>
    <xf numFmtId="185" fontId="2" fillId="2" borderId="14" xfId="4" applyNumberFormat="1" applyFill="1" applyBorder="1" applyAlignment="1" applyProtection="1">
      <alignment horizontal="center" vertical="center" wrapText="1"/>
      <protection locked="0"/>
    </xf>
    <xf numFmtId="185" fontId="2" fillId="2" borderId="22" xfId="4" applyNumberFormat="1" applyFill="1" applyBorder="1" applyAlignment="1" applyProtection="1">
      <alignment horizontal="center" vertical="center" wrapText="1"/>
      <protection locked="0"/>
    </xf>
    <xf numFmtId="185" fontId="2" fillId="2" borderId="3" xfId="4" applyNumberFormat="1" applyFill="1" applyBorder="1" applyAlignment="1" applyProtection="1">
      <alignment horizontal="center" vertical="center" wrapText="1"/>
      <protection locked="0"/>
    </xf>
    <xf numFmtId="186" fontId="7" fillId="2" borderId="9" xfId="2" applyNumberFormat="1" applyFont="1" applyFill="1" applyBorder="1" applyAlignment="1" applyProtection="1">
      <alignment horizontal="right" vertical="center"/>
      <protection locked="0"/>
    </xf>
    <xf numFmtId="186" fontId="6" fillId="2" borderId="13" xfId="2" applyNumberFormat="1" applyFont="1" applyFill="1" applyBorder="1" applyAlignment="1" applyProtection="1">
      <alignment horizontal="right" vertical="center"/>
      <protection locked="0"/>
    </xf>
    <xf numFmtId="186" fontId="7" fillId="2" borderId="12" xfId="2" applyNumberFormat="1" applyFont="1" applyFill="1" applyBorder="1" applyAlignment="1" applyProtection="1">
      <alignment horizontal="right" vertical="center"/>
      <protection locked="0"/>
    </xf>
    <xf numFmtId="186" fontId="7" fillId="2" borderId="16" xfId="2" applyNumberFormat="1" applyFont="1" applyFill="1" applyBorder="1" applyAlignment="1" applyProtection="1">
      <alignment horizontal="right" vertical="center"/>
      <protection locked="0"/>
    </xf>
    <xf numFmtId="186" fontId="7" fillId="0" borderId="8" xfId="2" applyNumberFormat="1" applyFont="1" applyFill="1" applyBorder="1" applyAlignment="1" applyProtection="1">
      <alignment vertical="center"/>
    </xf>
    <xf numFmtId="186" fontId="7" fillId="0" borderId="19" xfId="2" applyNumberFormat="1" applyFont="1" applyFill="1" applyBorder="1" applyAlignment="1" applyProtection="1">
      <alignment horizontal="right" vertical="center"/>
    </xf>
    <xf numFmtId="187" fontId="3" fillId="15" borderId="6" xfId="3" applyNumberFormat="1" applyFont="1" applyFill="1" applyBorder="1" applyAlignment="1" applyProtection="1">
      <alignment horizontal="left" vertical="center" shrinkToFit="1"/>
      <protection locked="0"/>
    </xf>
    <xf numFmtId="0" fontId="16" fillId="0" borderId="0" xfId="0" applyFont="1" applyAlignment="1">
      <alignment horizontal="center" vertical="center"/>
    </xf>
    <xf numFmtId="0" fontId="16" fillId="0" borderId="39" xfId="0" applyFont="1" applyBorder="1" applyAlignment="1">
      <alignment horizontal="center" vertical="center"/>
    </xf>
    <xf numFmtId="0" fontId="0" fillId="12" borderId="39" xfId="0" applyFill="1" applyBorder="1" applyAlignment="1">
      <alignment horizontal="center" vertical="center" wrapText="1"/>
    </xf>
    <xf numFmtId="0" fontId="0" fillId="0" borderId="39" xfId="0" applyBorder="1" applyAlignment="1">
      <alignment horizontal="center" vertical="center"/>
    </xf>
    <xf numFmtId="0" fontId="4" fillId="3" borderId="24" xfId="4" applyFont="1" applyFill="1" applyBorder="1" applyAlignment="1">
      <alignment horizontal="center" vertical="center" wrapText="1"/>
    </xf>
    <xf numFmtId="0" fontId="4" fillId="3" borderId="25" xfId="4" applyFont="1" applyFill="1" applyBorder="1" applyAlignment="1">
      <alignment horizontal="center" vertical="center" wrapText="1"/>
    </xf>
    <xf numFmtId="0" fontId="4" fillId="3" borderId="26" xfId="4" applyFont="1" applyFill="1" applyBorder="1" applyAlignment="1">
      <alignment horizontal="center" vertical="center"/>
    </xf>
    <xf numFmtId="0" fontId="4" fillId="3" borderId="27" xfId="4" applyFont="1" applyFill="1" applyBorder="1" applyAlignment="1">
      <alignment horizontal="center"/>
    </xf>
    <xf numFmtId="49" fontId="3" fillId="0" borderId="28" xfId="4" applyNumberFormat="1" applyFont="1" applyBorder="1" applyAlignment="1">
      <alignment horizontal="center" vertical="center"/>
    </xf>
    <xf numFmtId="49" fontId="3" fillId="0" borderId="29" xfId="4" applyNumberFormat="1" applyFont="1" applyBorder="1" applyAlignment="1">
      <alignment horizontal="center" vertical="center"/>
    </xf>
    <xf numFmtId="0" fontId="4" fillId="3" borderId="31" xfId="4" applyFont="1" applyFill="1" applyBorder="1" applyAlignment="1">
      <alignment horizontal="center" vertical="center" wrapText="1"/>
    </xf>
    <xf numFmtId="0" fontId="4" fillId="3" borderId="32" xfId="4" applyFont="1" applyFill="1" applyBorder="1" applyAlignment="1">
      <alignment horizontal="center" vertical="center" wrapText="1"/>
    </xf>
    <xf numFmtId="38" fontId="4" fillId="3" borderId="33" xfId="2" applyFont="1" applyFill="1" applyBorder="1" applyAlignment="1" applyProtection="1">
      <alignment horizontal="center" vertical="center" wrapText="1"/>
    </xf>
    <xf numFmtId="38" fontId="4" fillId="3" borderId="34" xfId="2" applyFont="1" applyFill="1" applyBorder="1" applyAlignment="1" applyProtection="1">
      <alignment horizontal="center" vertical="center"/>
    </xf>
    <xf numFmtId="38" fontId="4" fillId="3" borderId="35" xfId="2" applyFont="1" applyFill="1" applyBorder="1" applyAlignment="1" applyProtection="1">
      <alignment horizontal="center" vertical="center" wrapText="1"/>
    </xf>
    <xf numFmtId="38" fontId="4" fillId="3" borderId="36" xfId="2" applyFont="1" applyFill="1" applyBorder="1" applyAlignment="1" applyProtection="1">
      <alignment horizontal="center" vertical="center"/>
    </xf>
    <xf numFmtId="0" fontId="4" fillId="3" borderId="24" xfId="4" applyFont="1" applyFill="1" applyBorder="1" applyAlignment="1">
      <alignment horizontal="center" vertical="center"/>
    </xf>
    <xf numFmtId="0" fontId="4" fillId="3" borderId="25" xfId="4" applyFont="1" applyFill="1" applyBorder="1" applyAlignment="1">
      <alignment horizontal="center" vertical="center"/>
    </xf>
    <xf numFmtId="0" fontId="8" fillId="0" borderId="0" xfId="3" applyFont="1" applyAlignment="1">
      <alignment horizontal="left" vertical="center" wrapText="1"/>
    </xf>
    <xf numFmtId="0" fontId="8" fillId="0" borderId="0" xfId="3" applyFont="1" applyAlignment="1">
      <alignment horizontal="left" vertical="center"/>
    </xf>
    <xf numFmtId="0" fontId="8" fillId="0" borderId="0" xfId="4" applyFont="1" applyAlignment="1">
      <alignment horizontal="center" vertical="center"/>
    </xf>
    <xf numFmtId="0" fontId="9" fillId="0" borderId="0" xfId="3" applyFont="1" applyAlignment="1">
      <alignment horizontal="center" vertical="center"/>
    </xf>
    <xf numFmtId="0" fontId="5" fillId="0" borderId="30" xfId="3" applyFont="1" applyBorder="1" applyAlignment="1">
      <alignment horizontal="left" vertical="top" wrapText="1"/>
    </xf>
    <xf numFmtId="0" fontId="5" fillId="0" borderId="30" xfId="3" applyFont="1" applyBorder="1" applyAlignment="1">
      <alignment horizontal="left" vertical="top"/>
    </xf>
    <xf numFmtId="0" fontId="5" fillId="0" borderId="30" xfId="3" applyFont="1" applyBorder="1" applyAlignment="1">
      <alignment horizontal="left" vertical="center"/>
    </xf>
    <xf numFmtId="0" fontId="5" fillId="0" borderId="30" xfId="3" applyFont="1" applyBorder="1" applyAlignment="1">
      <alignment horizontal="left" vertical="center" wrapText="1"/>
    </xf>
    <xf numFmtId="0" fontId="11" fillId="0" borderId="0" xfId="0" applyFont="1" applyAlignment="1">
      <alignment horizontal="left" vertical="center"/>
    </xf>
    <xf numFmtId="38" fontId="11" fillId="0" borderId="0" xfId="5" applyFont="1" applyAlignment="1" applyProtection="1">
      <alignment horizontal="center" vertical="center" shrinkToFit="1"/>
      <protection locked="0"/>
    </xf>
    <xf numFmtId="0" fontId="18" fillId="0" borderId="0" xfId="0" applyFont="1" applyAlignment="1">
      <alignment horizontal="center" vertical="center"/>
    </xf>
    <xf numFmtId="38" fontId="19" fillId="0" borderId="6" xfId="5" applyFont="1" applyBorder="1" applyAlignment="1" applyProtection="1">
      <alignment horizontal="left"/>
    </xf>
    <xf numFmtId="182" fontId="20" fillId="0" borderId="6" xfId="3" applyNumberFormat="1" applyFont="1" applyBorder="1" applyAlignment="1">
      <alignment horizontal="left" vertical="center" shrinkToFit="1"/>
    </xf>
    <xf numFmtId="0" fontId="18" fillId="0" borderId="7" xfId="0" applyFont="1" applyBorder="1" applyAlignment="1">
      <alignment horizontal="center" vertical="center"/>
    </xf>
    <xf numFmtId="0" fontId="16" fillId="0" borderId="40"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3" xfId="0" applyFont="1" applyBorder="1" applyAlignment="1">
      <alignment horizontal="center" vertical="center" wrapText="1"/>
    </xf>
    <xf numFmtId="0" fontId="0" fillId="0" borderId="30" xfId="0" applyBorder="1" applyAlignment="1">
      <alignment horizontal="center" vertical="center" wrapText="1"/>
    </xf>
    <xf numFmtId="0" fontId="0" fillId="0" borderId="41" xfId="0" applyBorder="1" applyAlignment="1">
      <alignment horizontal="center" vertical="center" wrapText="1"/>
    </xf>
    <xf numFmtId="0" fontId="0" fillId="0" borderId="6" xfId="0" applyBorder="1" applyAlignment="1">
      <alignment horizontal="center" vertical="center" wrapText="1"/>
    </xf>
    <xf numFmtId="0" fontId="0" fillId="0" borderId="43" xfId="0" applyBorder="1" applyAlignment="1">
      <alignment horizontal="center" vertical="center" wrapText="1"/>
    </xf>
    <xf numFmtId="0" fontId="11" fillId="0" borderId="37" xfId="0" applyFont="1" applyBorder="1" applyAlignment="1">
      <alignment horizontal="left" vertical="center"/>
    </xf>
    <xf numFmtId="0" fontId="0" fillId="0" borderId="7" xfId="0" applyBorder="1" applyAlignment="1">
      <alignment horizontal="left" vertical="center"/>
    </xf>
    <xf numFmtId="0" fontId="0" fillId="0" borderId="38" xfId="0" applyBorder="1" applyAlignment="1">
      <alignment horizontal="left" vertical="center"/>
    </xf>
    <xf numFmtId="3" fontId="11" fillId="0" borderId="37" xfId="5" applyNumberFormat="1" applyFont="1" applyBorder="1" applyAlignment="1" applyProtection="1">
      <alignment horizontal="right" vertical="center" wrapText="1"/>
    </xf>
    <xf numFmtId="3" fontId="11" fillId="0" borderId="7" xfId="5" applyNumberFormat="1" applyFont="1" applyBorder="1" applyAlignment="1" applyProtection="1">
      <alignment horizontal="right" vertical="center" wrapText="1"/>
    </xf>
    <xf numFmtId="3" fontId="11" fillId="0" borderId="38" xfId="5" applyNumberFormat="1" applyFont="1" applyBorder="1" applyAlignment="1" applyProtection="1">
      <alignment horizontal="right" vertical="center" wrapText="1"/>
    </xf>
    <xf numFmtId="0" fontId="17" fillId="0" borderId="37" xfId="0" applyFont="1" applyBorder="1" applyAlignment="1">
      <alignment horizontal="left" vertical="center"/>
    </xf>
    <xf numFmtId="0" fontId="17" fillId="0" borderId="7" xfId="0" applyFont="1" applyBorder="1" applyAlignment="1">
      <alignment horizontal="left" vertical="center"/>
    </xf>
    <xf numFmtId="0" fontId="17" fillId="0" borderId="38" xfId="0" applyFont="1" applyBorder="1" applyAlignment="1">
      <alignment horizontal="left" vertical="center"/>
    </xf>
    <xf numFmtId="0" fontId="21" fillId="0" borderId="7" xfId="0" applyFont="1" applyBorder="1" applyAlignment="1">
      <alignment horizontal="left" vertical="center"/>
    </xf>
    <xf numFmtId="0" fontId="21" fillId="0" borderId="38" xfId="0" applyFont="1" applyBorder="1" applyAlignment="1">
      <alignment horizontal="left" vertical="center"/>
    </xf>
    <xf numFmtId="0" fontId="17" fillId="0" borderId="40" xfId="0" applyFont="1" applyBorder="1" applyAlignment="1">
      <alignment horizontal="left" vertical="center"/>
    </xf>
    <xf numFmtId="0" fontId="21" fillId="0" borderId="30" xfId="0" applyFont="1" applyBorder="1" applyAlignment="1">
      <alignment horizontal="left" vertical="center"/>
    </xf>
    <xf numFmtId="0" fontId="21" fillId="0" borderId="41" xfId="0" applyFont="1" applyBorder="1" applyAlignment="1">
      <alignment horizontal="left" vertical="center"/>
    </xf>
    <xf numFmtId="3" fontId="11" fillId="0" borderId="68" xfId="5" applyNumberFormat="1" applyFont="1" applyBorder="1" applyAlignment="1" applyProtection="1">
      <alignment horizontal="right" vertical="center" wrapText="1"/>
    </xf>
    <xf numFmtId="3" fontId="11" fillId="0" borderId="69" xfId="5" applyNumberFormat="1" applyFont="1" applyBorder="1" applyAlignment="1" applyProtection="1">
      <alignment horizontal="right" vertical="center" wrapText="1"/>
    </xf>
    <xf numFmtId="3" fontId="11" fillId="0" borderId="70" xfId="5" applyNumberFormat="1" applyFont="1" applyBorder="1" applyAlignment="1" applyProtection="1">
      <alignment horizontal="right" vertical="center" wrapText="1"/>
    </xf>
    <xf numFmtId="0" fontId="11" fillId="0" borderId="45" xfId="0" applyFont="1" applyBorder="1" applyAlignment="1">
      <alignment horizontal="left" vertical="center" shrinkToFit="1"/>
    </xf>
    <xf numFmtId="0" fontId="11" fillId="0" borderId="46" xfId="0" applyFont="1" applyBorder="1" applyAlignment="1">
      <alignment horizontal="left" vertical="center" shrinkToFit="1"/>
    </xf>
    <xf numFmtId="0" fontId="11" fillId="0" borderId="47" xfId="0" applyFont="1" applyBorder="1" applyAlignment="1">
      <alignment horizontal="left" vertical="center" shrinkToFit="1"/>
    </xf>
    <xf numFmtId="3" fontId="11" fillId="0" borderId="45" xfId="0" applyNumberFormat="1" applyFont="1" applyBorder="1" applyAlignment="1">
      <alignment horizontal="right" vertical="center"/>
    </xf>
    <xf numFmtId="3" fontId="11" fillId="0" borderId="46" xfId="0" applyNumberFormat="1" applyFont="1" applyBorder="1" applyAlignment="1">
      <alignment horizontal="right" vertical="center"/>
    </xf>
    <xf numFmtId="3" fontId="11" fillId="0" borderId="47" xfId="0" applyNumberFormat="1" applyFont="1" applyBorder="1" applyAlignment="1">
      <alignment horizontal="right" vertical="center"/>
    </xf>
    <xf numFmtId="0" fontId="17" fillId="0" borderId="45" xfId="0" applyFont="1" applyBorder="1" applyAlignment="1">
      <alignment horizontal="left" vertical="center"/>
    </xf>
    <xf numFmtId="0" fontId="17" fillId="0" borderId="46" xfId="0" applyFont="1" applyBorder="1" applyAlignment="1">
      <alignment horizontal="left" vertical="center"/>
    </xf>
    <xf numFmtId="0" fontId="17" fillId="0" borderId="47" xfId="0" applyFont="1" applyBorder="1" applyAlignment="1">
      <alignment horizontal="left" vertical="center"/>
    </xf>
    <xf numFmtId="3" fontId="11" fillId="0" borderId="45" xfId="5" applyNumberFormat="1" applyFont="1" applyBorder="1" applyAlignment="1" applyProtection="1">
      <alignment horizontal="right" vertical="center" wrapText="1"/>
    </xf>
    <xf numFmtId="3" fontId="11" fillId="0" borderId="46" xfId="5" applyNumberFormat="1" applyFont="1" applyBorder="1" applyAlignment="1" applyProtection="1">
      <alignment horizontal="right" vertical="center" wrapText="1"/>
    </xf>
    <xf numFmtId="3" fontId="11" fillId="0" borderId="47" xfId="5" applyNumberFormat="1" applyFont="1" applyBorder="1" applyAlignment="1" applyProtection="1">
      <alignment horizontal="right" vertical="center" wrapText="1"/>
    </xf>
    <xf numFmtId="0" fontId="17" fillId="0" borderId="45" xfId="0" applyFont="1" applyBorder="1" applyAlignment="1">
      <alignment horizontal="left" vertical="center" wrapText="1"/>
    </xf>
    <xf numFmtId="0" fontId="21" fillId="0" borderId="46" xfId="0" applyFont="1" applyBorder="1" applyAlignment="1">
      <alignment horizontal="left" vertical="center"/>
    </xf>
    <xf numFmtId="0" fontId="21" fillId="0" borderId="47" xfId="0" applyFont="1" applyBorder="1" applyAlignment="1">
      <alignment horizontal="left" vertical="center"/>
    </xf>
    <xf numFmtId="3" fontId="14" fillId="0" borderId="46" xfId="0" applyNumberFormat="1" applyFont="1" applyBorder="1" applyAlignment="1">
      <alignment horizontal="right" vertical="center"/>
    </xf>
    <xf numFmtId="3" fontId="14" fillId="0" borderId="47" xfId="0" applyNumberFormat="1" applyFont="1" applyBorder="1" applyAlignment="1">
      <alignment horizontal="right" vertical="center"/>
    </xf>
    <xf numFmtId="0" fontId="11" fillId="0" borderId="49" xfId="0" applyFont="1" applyBorder="1" applyAlignment="1">
      <alignment horizontal="left" vertical="center" wrapText="1"/>
    </xf>
    <xf numFmtId="0" fontId="0" fillId="0" borderId="0" xfId="0" applyAlignment="1">
      <alignment horizontal="left" vertical="center"/>
    </xf>
    <xf numFmtId="0" fontId="0" fillId="0" borderId="50" xfId="0" applyBorder="1" applyAlignment="1">
      <alignment horizontal="left" vertical="center"/>
    </xf>
    <xf numFmtId="38" fontId="11" fillId="0" borderId="54" xfId="5" applyFont="1" applyBorder="1" applyAlignment="1" applyProtection="1">
      <alignment horizontal="right" vertical="center"/>
    </xf>
    <xf numFmtId="38" fontId="11" fillId="0" borderId="55" xfId="5" applyFont="1" applyBorder="1" applyAlignment="1" applyProtection="1">
      <alignment horizontal="right" vertical="center"/>
    </xf>
    <xf numFmtId="38" fontId="11" fillId="0" borderId="56" xfId="5" applyFont="1" applyBorder="1" applyAlignment="1" applyProtection="1">
      <alignment horizontal="right" vertical="center"/>
    </xf>
    <xf numFmtId="38" fontId="11" fillId="0" borderId="51" xfId="5" applyFont="1" applyBorder="1" applyAlignment="1" applyProtection="1">
      <alignment horizontal="right" vertical="center"/>
    </xf>
    <xf numFmtId="38" fontId="11" fillId="0" borderId="52" xfId="5" applyFont="1" applyBorder="1" applyAlignment="1" applyProtection="1">
      <alignment horizontal="right" vertical="center"/>
    </xf>
    <xf numFmtId="38" fontId="11" fillId="0" borderId="53" xfId="5" applyFont="1" applyBorder="1" applyAlignment="1" applyProtection="1">
      <alignment horizontal="right" vertical="center"/>
    </xf>
    <xf numFmtId="0" fontId="15" fillId="0" borderId="6" xfId="0" applyFont="1" applyBorder="1" applyAlignment="1">
      <alignment horizontal="left" vertical="center"/>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1" fillId="0" borderId="47" xfId="0" applyFont="1" applyBorder="1" applyAlignment="1">
      <alignment horizontal="left" vertical="center" wrapText="1"/>
    </xf>
    <xf numFmtId="0" fontId="11" fillId="0" borderId="30" xfId="0" applyFont="1" applyBorder="1" applyAlignment="1">
      <alignment vertical="center" wrapText="1"/>
    </xf>
    <xf numFmtId="0" fontId="11" fillId="0" borderId="0" xfId="0" applyFont="1" applyAlignment="1">
      <alignment vertical="center" wrapText="1"/>
    </xf>
    <xf numFmtId="0" fontId="11" fillId="0" borderId="40" xfId="0" applyFont="1" applyBorder="1" applyAlignment="1">
      <alignment horizontal="left" vertical="center" wrapText="1"/>
    </xf>
    <xf numFmtId="0" fontId="0" fillId="0" borderId="30" xfId="0" applyBorder="1" applyAlignment="1">
      <alignment horizontal="left" vertical="center" wrapText="1"/>
    </xf>
    <xf numFmtId="0" fontId="0" fillId="0" borderId="41" xfId="0" applyBorder="1" applyAlignment="1">
      <alignment horizontal="left" vertical="center" wrapText="1"/>
    </xf>
    <xf numFmtId="3" fontId="11" fillId="4" borderId="44" xfId="0" applyNumberFormat="1" applyFont="1" applyFill="1" applyBorder="1" applyAlignment="1" applyProtection="1">
      <alignment horizontal="right" vertical="center"/>
      <protection locked="0"/>
    </xf>
    <xf numFmtId="0" fontId="0" fillId="0" borderId="46" xfId="0" applyBorder="1" applyAlignment="1">
      <alignment horizontal="left" vertical="center" wrapText="1"/>
    </xf>
    <xf numFmtId="0" fontId="0" fillId="0" borderId="47" xfId="0" applyBorder="1" applyAlignment="1">
      <alignment horizontal="left" vertical="center" wrapText="1"/>
    </xf>
    <xf numFmtId="3" fontId="11" fillId="0" borderId="48" xfId="0" applyNumberFormat="1" applyFont="1" applyBorder="1" applyAlignment="1">
      <alignment horizontal="right" vertical="center"/>
    </xf>
    <xf numFmtId="0" fontId="11" fillId="0" borderId="0" xfId="0" applyFont="1" applyAlignment="1">
      <alignment horizontal="left" vertical="center" wrapText="1"/>
    </xf>
    <xf numFmtId="0" fontId="11" fillId="0" borderId="50" xfId="0" applyFont="1" applyBorder="1" applyAlignment="1">
      <alignment horizontal="left" vertical="center" wrapText="1"/>
    </xf>
    <xf numFmtId="0" fontId="11" fillId="0" borderId="42" xfId="0" applyFont="1" applyBorder="1" applyAlignment="1">
      <alignment horizontal="left" vertical="center" wrapText="1"/>
    </xf>
    <xf numFmtId="0" fontId="11" fillId="0" borderId="6" xfId="0" applyFont="1" applyBorder="1" applyAlignment="1">
      <alignment horizontal="left" vertical="center" wrapText="1"/>
    </xf>
    <xf numFmtId="0" fontId="11" fillId="0" borderId="43" xfId="0" applyFont="1" applyBorder="1" applyAlignment="1">
      <alignment horizontal="left" vertical="center" wrapText="1"/>
    </xf>
    <xf numFmtId="3" fontId="11" fillId="0" borderId="49"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0" xfId="0" applyNumberFormat="1" applyFont="1" applyBorder="1" applyAlignment="1">
      <alignment horizontal="center" vertical="center"/>
    </xf>
    <xf numFmtId="3" fontId="15" fillId="0" borderId="42" xfId="0" applyNumberFormat="1" applyFont="1" applyBorder="1" applyAlignment="1">
      <alignment horizontal="center" vertical="center"/>
    </xf>
    <xf numFmtId="3" fontId="15" fillId="0" borderId="6" xfId="0" applyNumberFormat="1" applyFont="1" applyBorder="1" applyAlignment="1">
      <alignment horizontal="center" vertical="center"/>
    </xf>
    <xf numFmtId="3" fontId="15" fillId="0" borderId="43" xfId="0" applyNumberFormat="1" applyFont="1" applyBorder="1" applyAlignment="1">
      <alignment horizontal="center" vertical="center"/>
    </xf>
    <xf numFmtId="49" fontId="0" fillId="7" borderId="39" xfId="0" applyNumberFormat="1" applyFill="1" applyBorder="1" applyAlignment="1">
      <alignment horizontal="center" vertical="center" wrapText="1"/>
    </xf>
    <xf numFmtId="49" fontId="0" fillId="0" borderId="39" xfId="0" applyNumberFormat="1" applyBorder="1" applyAlignment="1">
      <alignment horizontal="center" vertical="center"/>
    </xf>
    <xf numFmtId="178" fontId="0" fillId="8" borderId="39" xfId="0" applyNumberFormat="1" applyFill="1" applyBorder="1" applyAlignment="1">
      <alignment horizontal="right" vertical="center"/>
    </xf>
    <xf numFmtId="49" fontId="0" fillId="10" borderId="39" xfId="0" applyNumberFormat="1" applyFill="1" applyBorder="1" applyAlignment="1">
      <alignment horizontal="center" vertical="center" wrapText="1"/>
    </xf>
    <xf numFmtId="49" fontId="0" fillId="10" borderId="39" xfId="0" applyNumberFormat="1" applyFill="1" applyBorder="1" applyAlignment="1">
      <alignment horizontal="center" vertical="center"/>
    </xf>
    <xf numFmtId="0" fontId="0" fillId="0" borderId="42" xfId="0" applyBorder="1" applyAlignment="1">
      <alignment horizontal="center" vertical="center"/>
    </xf>
    <xf numFmtId="0" fontId="0" fillId="0" borderId="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38" fillId="0" borderId="0" xfId="0" applyFont="1" applyAlignment="1">
      <alignment horizontal="left" vertical="center"/>
    </xf>
    <xf numFmtId="0" fontId="40" fillId="0" borderId="0" xfId="0" applyFont="1" applyAlignment="1">
      <alignment horizontal="left" vertical="center"/>
    </xf>
    <xf numFmtId="0" fontId="35" fillId="0" borderId="0" xfId="0" applyFont="1" applyAlignment="1">
      <alignment horizontal="left" vertical="center"/>
    </xf>
    <xf numFmtId="0" fontId="35" fillId="0" borderId="0" xfId="0" applyFont="1" applyAlignment="1">
      <alignment horizontal="center" vertical="center"/>
    </xf>
    <xf numFmtId="0" fontId="11" fillId="0" borderId="6" xfId="0" applyFont="1" applyBorder="1" applyAlignment="1">
      <alignment horizontal="left" vertical="center" shrinkToFit="1"/>
    </xf>
    <xf numFmtId="0" fontId="11" fillId="0" borderId="7" xfId="0" applyFont="1" applyBorder="1" applyAlignment="1">
      <alignment horizontal="left" vertical="center" shrinkToFit="1"/>
    </xf>
    <xf numFmtId="0" fontId="35" fillId="0" borderId="0" xfId="0" applyFont="1" applyAlignment="1">
      <alignment horizontal="left" vertical="center" wrapText="1"/>
    </xf>
    <xf numFmtId="181" fontId="43" fillId="0" borderId="37" xfId="0" applyNumberFormat="1" applyFont="1" applyBorder="1" applyAlignment="1">
      <alignment horizontal="right" vertical="center" shrinkToFit="1"/>
    </xf>
    <xf numFmtId="181" fontId="43" fillId="0" borderId="38" xfId="0" applyNumberFormat="1" applyFont="1" applyBorder="1" applyAlignment="1">
      <alignment horizontal="right" vertical="center" shrinkToFit="1"/>
    </xf>
    <xf numFmtId="0" fontId="17" fillId="0" borderId="39" xfId="0" applyFont="1" applyBorder="1" applyAlignment="1">
      <alignment horizontal="left" vertical="center" wrapText="1"/>
    </xf>
    <xf numFmtId="0" fontId="11" fillId="0" borderId="39" xfId="0" applyFont="1" applyBorder="1" applyAlignment="1">
      <alignment horizontal="left" vertical="center" wrapText="1"/>
    </xf>
    <xf numFmtId="0" fontId="36" fillId="0" borderId="0" xfId="0" applyFont="1" applyAlignment="1">
      <alignment horizontal="left" vertical="center"/>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7" xfId="0" applyFont="1" applyBorder="1" applyAlignment="1">
      <alignment vertical="center" wrapText="1"/>
    </xf>
    <xf numFmtId="0" fontId="20" fillId="0" borderId="7" xfId="0" applyFont="1" applyBorder="1" applyAlignment="1">
      <alignment vertical="center" wrapText="1"/>
    </xf>
    <xf numFmtId="0" fontId="36" fillId="0" borderId="37" xfId="0" applyFont="1" applyBorder="1" applyAlignment="1">
      <alignment horizontal="left" vertical="center" wrapText="1"/>
    </xf>
    <xf numFmtId="0" fontId="36" fillId="0" borderId="7" xfId="0" applyFont="1" applyBorder="1" applyAlignment="1">
      <alignment horizontal="left" vertical="center" wrapText="1"/>
    </xf>
    <xf numFmtId="0" fontId="20" fillId="0" borderId="37" xfId="0" applyFont="1" applyBorder="1" applyAlignment="1">
      <alignment horizontal="left" vertical="center" wrapText="1"/>
    </xf>
    <xf numFmtId="0" fontId="20" fillId="0" borderId="7" xfId="0" applyFont="1" applyBorder="1" applyAlignment="1">
      <alignment horizontal="left" vertical="center" wrapText="1"/>
    </xf>
    <xf numFmtId="0" fontId="36" fillId="0" borderId="37" xfId="0" applyFont="1" applyBorder="1" applyAlignment="1">
      <alignment horizontal="center" vertical="center" wrapText="1"/>
    </xf>
    <xf numFmtId="0" fontId="36" fillId="0" borderId="72" xfId="0" applyFont="1" applyBorder="1" applyAlignment="1">
      <alignment horizontal="center" vertical="center" wrapText="1"/>
    </xf>
    <xf numFmtId="181" fontId="36" fillId="0" borderId="7" xfId="0" applyNumberFormat="1" applyFont="1" applyBorder="1" applyAlignment="1">
      <alignment horizontal="center" vertical="center"/>
    </xf>
    <xf numFmtId="0" fontId="36" fillId="0" borderId="0" xfId="0" applyFont="1" applyAlignment="1">
      <alignment horizontal="center" vertical="center"/>
    </xf>
    <xf numFmtId="0" fontId="36" fillId="0" borderId="0" xfId="0" applyFont="1">
      <alignment vertical="center"/>
    </xf>
    <xf numFmtId="0" fontId="36" fillId="0" borderId="0" xfId="0" applyFont="1" applyAlignment="1">
      <alignment vertical="center" wrapText="1"/>
    </xf>
    <xf numFmtId="0" fontId="36" fillId="0" borderId="39" xfId="0" applyFont="1" applyBorder="1" applyAlignment="1">
      <alignment horizontal="center" vertical="center"/>
    </xf>
    <xf numFmtId="0" fontId="35" fillId="0" borderId="0" xfId="0" applyFont="1" applyAlignment="1">
      <alignment horizontal="left" vertical="center" shrinkToFit="1"/>
    </xf>
    <xf numFmtId="0" fontId="36" fillId="0" borderId="0" xfId="0" applyFont="1" applyAlignment="1">
      <alignment horizontal="right" vertical="center"/>
    </xf>
    <xf numFmtId="0" fontId="45" fillId="0" borderId="0" xfId="0" applyFont="1" applyAlignment="1">
      <alignment horizontal="left" vertical="center" wrapText="1"/>
    </xf>
    <xf numFmtId="0" fontId="46" fillId="0" borderId="0" xfId="0" applyFont="1" applyAlignment="1">
      <alignment horizontal="center" vertical="center"/>
    </xf>
    <xf numFmtId="0" fontId="11" fillId="0" borderId="6" xfId="0" applyFont="1" applyBorder="1" applyAlignment="1">
      <alignment horizontal="center" vertical="center" shrinkToFit="1"/>
    </xf>
    <xf numFmtId="0" fontId="54" fillId="0" borderId="0" xfId="0" applyFont="1" applyAlignment="1">
      <alignment horizontal="left" vertical="center"/>
    </xf>
    <xf numFmtId="0" fontId="35" fillId="0" borderId="0" xfId="0" applyFont="1">
      <alignment vertical="center"/>
    </xf>
    <xf numFmtId="0" fontId="35" fillId="0" borderId="6" xfId="0" applyFont="1" applyBorder="1" applyAlignment="1">
      <alignment horizontal="right" vertical="center"/>
    </xf>
    <xf numFmtId="0" fontId="0" fillId="0" borderId="0" xfId="0" applyAlignment="1">
      <alignment horizontal="right" vertical="center"/>
    </xf>
    <xf numFmtId="0" fontId="35" fillId="0" borderId="0" xfId="0" applyFont="1" applyAlignment="1">
      <alignment horizontal="right" vertical="center" shrinkToFit="1"/>
    </xf>
    <xf numFmtId="0" fontId="35" fillId="0" borderId="37" xfId="0" applyFont="1" applyBorder="1" applyAlignment="1">
      <alignment horizontal="left" vertical="center" wrapText="1"/>
    </xf>
    <xf numFmtId="0" fontId="35" fillId="0" borderId="7" xfId="0" applyFont="1" applyBorder="1" applyAlignment="1">
      <alignment horizontal="left" vertical="center" wrapText="1"/>
    </xf>
    <xf numFmtId="0" fontId="35" fillId="0" borderId="38" xfId="0" applyFont="1" applyBorder="1" applyAlignment="1">
      <alignment horizontal="left" vertical="center" wrapText="1"/>
    </xf>
    <xf numFmtId="0" fontId="58" fillId="0" borderId="0" xfId="0" applyFont="1" applyAlignment="1">
      <alignment horizontal="left" vertical="center"/>
    </xf>
    <xf numFmtId="0" fontId="22" fillId="0" borderId="0" xfId="0" applyFont="1" applyAlignment="1">
      <alignment horizontal="left" vertical="center"/>
    </xf>
    <xf numFmtId="178" fontId="35" fillId="0" borderId="7" xfId="0" applyNumberFormat="1" applyFont="1" applyBorder="1" applyAlignment="1">
      <alignment horizontal="right" vertical="center"/>
    </xf>
    <xf numFmtId="178" fontId="35" fillId="0" borderId="38" xfId="0" applyNumberFormat="1" applyFont="1" applyBorder="1" applyAlignment="1">
      <alignment horizontal="right" vertical="center"/>
    </xf>
    <xf numFmtId="178" fontId="35" fillId="0" borderId="37" xfId="0" applyNumberFormat="1" applyFont="1" applyBorder="1" applyAlignment="1">
      <alignment horizontal="right" vertical="center"/>
    </xf>
    <xf numFmtId="0" fontId="35" fillId="0" borderId="40" xfId="0" applyFont="1" applyBorder="1" applyAlignment="1">
      <alignment horizontal="left" vertical="center" wrapText="1"/>
    </xf>
    <xf numFmtId="0" fontId="35" fillId="0" borderId="30" xfId="0" applyFont="1" applyBorder="1" applyAlignment="1">
      <alignment horizontal="left" vertical="center" wrapText="1"/>
    </xf>
    <xf numFmtId="0" fontId="35" fillId="0" borderId="41" xfId="0" applyFont="1" applyBorder="1" applyAlignment="1">
      <alignment horizontal="left" vertical="center" wrapText="1"/>
    </xf>
    <xf numFmtId="0" fontId="35" fillId="0" borderId="49" xfId="0" applyFont="1" applyBorder="1" applyAlignment="1">
      <alignment horizontal="left" vertical="center" wrapText="1"/>
    </xf>
    <xf numFmtId="0" fontId="35" fillId="0" borderId="50" xfId="0" applyFont="1" applyBorder="1" applyAlignment="1">
      <alignment horizontal="left" vertical="center" wrapText="1"/>
    </xf>
    <xf numFmtId="0" fontId="35" fillId="0" borderId="42" xfId="0" applyFont="1" applyBorder="1" applyAlignment="1">
      <alignment horizontal="left" vertical="center" wrapText="1"/>
    </xf>
    <xf numFmtId="0" fontId="35" fillId="0" borderId="6" xfId="0" applyFont="1" applyBorder="1" applyAlignment="1">
      <alignment horizontal="left" vertical="center" wrapText="1"/>
    </xf>
    <xf numFmtId="0" fontId="35" fillId="0" borderId="43" xfId="0" applyFont="1" applyBorder="1" applyAlignment="1">
      <alignment horizontal="left" vertical="center" wrapText="1"/>
    </xf>
    <xf numFmtId="178" fontId="35" fillId="0" borderId="7" xfId="0" applyNumberFormat="1" applyFont="1" applyBorder="1" applyAlignment="1">
      <alignment horizontal="left" vertical="center"/>
    </xf>
    <xf numFmtId="178" fontId="35" fillId="0" borderId="38" xfId="0" applyNumberFormat="1" applyFont="1" applyBorder="1" applyAlignment="1">
      <alignment horizontal="left" vertical="center"/>
    </xf>
    <xf numFmtId="0" fontId="56" fillId="0" borderId="0" xfId="0" applyFont="1" applyAlignment="1">
      <alignment horizontal="left" vertical="center"/>
    </xf>
    <xf numFmtId="0" fontId="35" fillId="0" borderId="0" xfId="0" applyFont="1" applyAlignment="1">
      <alignment horizontal="right" vertical="center"/>
    </xf>
    <xf numFmtId="0" fontId="35" fillId="0" borderId="37"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38" xfId="0" applyFont="1" applyBorder="1" applyAlignment="1">
      <alignment horizontal="center" vertical="center" wrapText="1"/>
    </xf>
    <xf numFmtId="178" fontId="35" fillId="0" borderId="40" xfId="0" applyNumberFormat="1" applyFont="1" applyBorder="1" applyAlignment="1">
      <alignment horizontal="right" vertical="center" wrapText="1"/>
    </xf>
    <xf numFmtId="178" fontId="35" fillId="0" borderId="41" xfId="0" applyNumberFormat="1" applyFont="1" applyBorder="1" applyAlignment="1">
      <alignment horizontal="right" vertical="center" wrapText="1"/>
    </xf>
    <xf numFmtId="178" fontId="35" fillId="0" borderId="42" xfId="0" applyNumberFormat="1" applyFont="1" applyBorder="1" applyAlignment="1">
      <alignment horizontal="right" vertical="center" wrapText="1"/>
    </xf>
    <xf numFmtId="178" fontId="35" fillId="0" borderId="43" xfId="0" applyNumberFormat="1" applyFont="1" applyBorder="1" applyAlignment="1">
      <alignment horizontal="right" vertical="center" wrapText="1"/>
    </xf>
    <xf numFmtId="0" fontId="55" fillId="0" borderId="0" xfId="0" applyFont="1" applyAlignment="1">
      <alignment horizontal="left" vertical="center"/>
    </xf>
    <xf numFmtId="188" fontId="35" fillId="0" borderId="37" xfId="0" applyNumberFormat="1" applyFont="1" applyBorder="1" applyAlignment="1">
      <alignment horizontal="right" vertical="center" wrapText="1"/>
    </xf>
    <xf numFmtId="188" fontId="35" fillId="0" borderId="7" xfId="0" applyNumberFormat="1" applyFont="1" applyBorder="1" applyAlignment="1">
      <alignment horizontal="right" vertical="center" wrapText="1"/>
    </xf>
    <xf numFmtId="188" fontId="35" fillId="0" borderId="38" xfId="0" applyNumberFormat="1" applyFont="1" applyBorder="1" applyAlignment="1">
      <alignment horizontal="right" vertical="center" wrapText="1"/>
    </xf>
    <xf numFmtId="182" fontId="35" fillId="0" borderId="37" xfId="0" applyNumberFormat="1" applyFont="1" applyBorder="1" applyAlignment="1">
      <alignment horizontal="right" vertical="center" wrapText="1"/>
    </xf>
    <xf numFmtId="182" fontId="35" fillId="0" borderId="38" xfId="0" applyNumberFormat="1" applyFont="1" applyBorder="1" applyAlignment="1">
      <alignment horizontal="right" vertical="center" wrapText="1"/>
    </xf>
    <xf numFmtId="0" fontId="35" fillId="0" borderId="37" xfId="0" applyFont="1" applyBorder="1" applyAlignment="1">
      <alignment horizontal="center" vertical="center" wrapText="1" shrinkToFit="1"/>
    </xf>
    <xf numFmtId="0" fontId="35" fillId="0" borderId="7" xfId="0" applyFont="1" applyBorder="1" applyAlignment="1">
      <alignment horizontal="center" vertical="center" wrapText="1" shrinkToFit="1"/>
    </xf>
    <xf numFmtId="0" fontId="35" fillId="0" borderId="38" xfId="0" applyFont="1" applyBorder="1" applyAlignment="1">
      <alignment horizontal="center" vertical="center" wrapText="1" shrinkToFit="1"/>
    </xf>
    <xf numFmtId="0" fontId="35" fillId="0" borderId="0" xfId="0" applyFont="1" applyAlignment="1">
      <alignment horizontal="left" vertical="top" wrapText="1"/>
    </xf>
    <xf numFmtId="0" fontId="35" fillId="0" borderId="0" xfId="0" applyFont="1" applyAlignment="1">
      <alignment horizontal="left" vertical="top"/>
    </xf>
    <xf numFmtId="0" fontId="53" fillId="0" borderId="0" xfId="0" applyFont="1" applyAlignment="1">
      <alignment horizontal="left" vertical="center"/>
    </xf>
    <xf numFmtId="0" fontId="35" fillId="0" borderId="37"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38" xfId="0" applyFont="1" applyBorder="1" applyAlignment="1">
      <alignment horizontal="center" vertical="center" shrinkToFit="1"/>
    </xf>
    <xf numFmtId="0" fontId="35" fillId="0" borderId="39" xfId="0" applyFont="1" applyBorder="1" applyAlignment="1">
      <alignment horizontal="center" vertical="center" wrapText="1"/>
    </xf>
    <xf numFmtId="0" fontId="52" fillId="0" borderId="0" xfId="0" applyFont="1" applyAlignment="1">
      <alignment horizontal="left" vertical="center"/>
    </xf>
    <xf numFmtId="0" fontId="46" fillId="0" borderId="0" xfId="0" applyFont="1" applyAlignment="1">
      <alignment horizontal="left" vertical="center"/>
    </xf>
    <xf numFmtId="0" fontId="50" fillId="0" borderId="0" xfId="0" applyFont="1" applyAlignment="1">
      <alignment horizontal="left" vertical="center"/>
    </xf>
    <xf numFmtId="0" fontId="35" fillId="0" borderId="0" xfId="0" applyFont="1" applyAlignment="1">
      <alignment vertical="center" shrinkToFit="1"/>
    </xf>
    <xf numFmtId="0" fontId="0" fillId="0" borderId="0" xfId="0" applyAlignment="1">
      <alignment horizontal="left" vertical="top" wrapText="1"/>
    </xf>
    <xf numFmtId="0" fontId="11" fillId="0" borderId="0" xfId="0" applyFont="1" applyAlignment="1">
      <alignment horizontal="left" vertical="top" wrapText="1"/>
    </xf>
  </cellXfs>
  <cellStyles count="6">
    <cellStyle name="ハイパーリンク" xfId="1" builtinId="8"/>
    <cellStyle name="桁区切り" xfId="5" builtinId="6"/>
    <cellStyle name="桁区切り 2" xfId="2" xr:uid="{00000000-0005-0000-0000-000002000000}"/>
    <cellStyle name="標準" xfId="0" builtinId="0"/>
    <cellStyle name="標準 2" xfId="3" xr:uid="{00000000-0005-0000-0000-000004000000}"/>
    <cellStyle name="標準_Sheet1" xfId="4" xr:uid="{00000000-0005-0000-0000-000005000000}"/>
  </cellStyles>
  <dxfs count="2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88" formatCode="0_);[Red]\(0\)"/>
      <fill>
        <patternFill>
          <bgColor theme="9" tint="0.79998168889431442"/>
        </patternFill>
      </fill>
    </dxf>
    <dxf>
      <font>
        <b/>
        <i val="0"/>
        <color rgb="FFFF0000"/>
      </font>
      <fill>
        <patternFill>
          <bgColor rgb="FFFFFF00"/>
        </patternFill>
      </fill>
    </dxf>
    <dxf>
      <font>
        <b/>
        <i val="0"/>
        <color rgb="FFFF0000"/>
      </font>
      <fill>
        <patternFill>
          <bgColor rgb="FFFFFF00"/>
        </patternFill>
      </fill>
    </dxf>
    <dxf>
      <font>
        <b/>
        <i val="0"/>
        <strike val="0"/>
        <color rgb="FFFF0000"/>
      </font>
      <fill>
        <patternFill>
          <bgColor rgb="FFFFCCFF"/>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CCFF"/>
        </patternFill>
      </fill>
    </dxf>
    <dxf>
      <fill>
        <patternFill>
          <bgColor theme="9" tint="0.79998168889431442"/>
        </patternFill>
      </fill>
    </dxf>
  </dxfs>
  <tableStyles count="0" defaultTableStyle="TableStyleMedium2" defaultPivotStyle="PivotStyleLight16"/>
  <colors>
    <mruColors>
      <color rgb="FFFFCCFF"/>
      <color rgb="FFF2DCDB"/>
      <color rgb="FFFDE9D9"/>
      <color rgb="FFFFE7FF"/>
      <color rgb="FFFFFFCC"/>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3AA02DD1-5F3A-4D88-B796-4C1DE91427A4}"/>
            </a:ext>
            <a:ext uri="{C183D7F6-B498-43B3-948B-1728B52AA6E4}">
              <adec:decorative xmlns:adec="http://schemas.microsoft.com/office/drawing/2017/decorative" val="1"/>
            </a:ext>
          </a:extLst>
        </xdr:cNvPr>
        <xdr:cNvCxnSpPr/>
      </xdr:nvCxnSpPr>
      <xdr:spPr>
        <a:xfrm flipH="1">
          <a:off x="15544165" y="1416323"/>
          <a:ext cx="1219200" cy="2111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34150B03-1D3E-41A0-B994-2F45725486E4}"/>
            </a:ext>
            <a:ext uri="{C183D7F6-B498-43B3-948B-1728B52AA6E4}">
              <adec:decorative xmlns:adec="http://schemas.microsoft.com/office/drawing/2017/decorative" val="1"/>
            </a:ext>
          </a:extLst>
        </xdr:cNvPr>
        <xdr:cNvCxnSpPr/>
      </xdr:nvCxnSpPr>
      <xdr:spPr>
        <a:xfrm>
          <a:off x="16765905" y="1413964"/>
          <a:ext cx="1409700" cy="2351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4" name="直線矢印コネクタ 3">
          <a:extLst>
            <a:ext uri="{FF2B5EF4-FFF2-40B4-BE49-F238E27FC236}">
              <a16:creationId xmlns:a16="http://schemas.microsoft.com/office/drawing/2014/main" id="{7C0950D7-A829-4B0B-B0B5-F5C5A4B8FA26}"/>
            </a:ext>
            <a:ext uri="{C183D7F6-B498-43B3-948B-1728B52AA6E4}">
              <adec:decorative xmlns:adec="http://schemas.microsoft.com/office/drawing/2017/decorative" val="1"/>
            </a:ext>
          </a:extLst>
        </xdr:cNvPr>
        <xdr:cNvCxnSpPr/>
      </xdr:nvCxnSpPr>
      <xdr:spPr>
        <a:xfrm>
          <a:off x="12595225" y="1416050"/>
          <a:ext cx="6350" cy="342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283211</xdr:colOff>
      <xdr:row>11</xdr:row>
      <xdr:rowOff>134620</xdr:rowOff>
    </xdr:from>
    <xdr:to>
      <xdr:col>7</xdr:col>
      <xdr:colOff>682559</xdr:colOff>
      <xdr:row>12</xdr:row>
      <xdr:rowOff>139663</xdr:rowOff>
    </xdr:to>
    <xdr:sp macro="" textlink="">
      <xdr:nvSpPr>
        <xdr:cNvPr id="2" name="角丸四角形 4">
          <a:extLst>
            <a:ext uri="{FF2B5EF4-FFF2-40B4-BE49-F238E27FC236}">
              <a16:creationId xmlns:a16="http://schemas.microsoft.com/office/drawing/2014/main" id="{D1AA4CF9-8011-494D-B654-59EA08FA9FEE}"/>
            </a:ext>
          </a:extLst>
        </xdr:cNvPr>
        <xdr:cNvSpPr/>
      </xdr:nvSpPr>
      <xdr:spPr>
        <a:xfrm>
          <a:off x="7903211" y="2677795"/>
          <a:ext cx="399348" cy="18601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276861</xdr:colOff>
      <xdr:row>14</xdr:row>
      <xdr:rowOff>133350</xdr:rowOff>
    </xdr:from>
    <xdr:to>
      <xdr:col>7</xdr:col>
      <xdr:colOff>662288</xdr:colOff>
      <xdr:row>15</xdr:row>
      <xdr:rowOff>133350</xdr:rowOff>
    </xdr:to>
    <xdr:sp macro="" textlink="">
      <xdr:nvSpPr>
        <xdr:cNvPr id="3" name="角丸四角形 5">
          <a:extLst>
            <a:ext uri="{FF2B5EF4-FFF2-40B4-BE49-F238E27FC236}">
              <a16:creationId xmlns:a16="http://schemas.microsoft.com/office/drawing/2014/main" id="{7D77E7A1-EAE6-4225-9147-E0B90487D338}"/>
            </a:ext>
          </a:extLst>
        </xdr:cNvPr>
        <xdr:cNvSpPr/>
      </xdr:nvSpPr>
      <xdr:spPr>
        <a:xfrm>
          <a:off x="7896861" y="3219450"/>
          <a:ext cx="385427" cy="1809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299721</xdr:colOff>
      <xdr:row>13</xdr:row>
      <xdr:rowOff>41275</xdr:rowOff>
    </xdr:from>
    <xdr:to>
      <xdr:col>7</xdr:col>
      <xdr:colOff>668929</xdr:colOff>
      <xdr:row>14</xdr:row>
      <xdr:rowOff>45833</xdr:rowOff>
    </xdr:to>
    <xdr:sp macro="" textlink="">
      <xdr:nvSpPr>
        <xdr:cNvPr id="4" name="角丸四角形 6">
          <a:extLst>
            <a:ext uri="{FF2B5EF4-FFF2-40B4-BE49-F238E27FC236}">
              <a16:creationId xmlns:a16="http://schemas.microsoft.com/office/drawing/2014/main" id="{4C59E235-F3B2-4504-9650-0602452CC5F8}"/>
            </a:ext>
          </a:extLst>
        </xdr:cNvPr>
        <xdr:cNvSpPr/>
      </xdr:nvSpPr>
      <xdr:spPr>
        <a:xfrm>
          <a:off x="7919721" y="2946400"/>
          <a:ext cx="369208" cy="18553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204844</xdr:colOff>
      <xdr:row>78</xdr:row>
      <xdr:rowOff>56029</xdr:rowOff>
    </xdr:from>
    <xdr:to>
      <xdr:col>15</xdr:col>
      <xdr:colOff>48488</xdr:colOff>
      <xdr:row>78</xdr:row>
      <xdr:rowOff>395691</xdr:rowOff>
    </xdr:to>
    <xdr:sp macro="" textlink="">
      <xdr:nvSpPr>
        <xdr:cNvPr id="2" name="四角形: 角を丸くする 1">
          <a:extLst>
            <a:ext uri="{FF2B5EF4-FFF2-40B4-BE49-F238E27FC236}">
              <a16:creationId xmlns:a16="http://schemas.microsoft.com/office/drawing/2014/main" id="{54EE76FE-991A-487A-8C20-C3C97543F324}"/>
            </a:ext>
          </a:extLst>
        </xdr:cNvPr>
        <xdr:cNvSpPr/>
      </xdr:nvSpPr>
      <xdr:spPr>
        <a:xfrm>
          <a:off x="7603864" y="19700389"/>
          <a:ext cx="1062844" cy="339662"/>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68035</xdr:rowOff>
    </xdr:from>
    <xdr:to>
      <xdr:col>9</xdr:col>
      <xdr:colOff>91940</xdr:colOff>
      <xdr:row>47</xdr:row>
      <xdr:rowOff>30967</xdr:rowOff>
    </xdr:to>
    <xdr:pic>
      <xdr:nvPicPr>
        <xdr:cNvPr id="7" name="図 6">
          <a:extLst>
            <a:ext uri="{FF2B5EF4-FFF2-40B4-BE49-F238E27FC236}">
              <a16:creationId xmlns:a16="http://schemas.microsoft.com/office/drawing/2014/main" id="{54D5D8FA-292D-42B8-9BD0-B66E64F5AE02}"/>
            </a:ext>
          </a:extLst>
        </xdr:cNvPr>
        <xdr:cNvPicPr>
          <a:picLocks noChangeAspect="1"/>
        </xdr:cNvPicPr>
      </xdr:nvPicPr>
      <xdr:blipFill>
        <a:blip xmlns:r="http://schemas.openxmlformats.org/officeDocument/2006/relationships" r:embed="rId1"/>
        <a:stretch>
          <a:fillRect/>
        </a:stretch>
      </xdr:blipFill>
      <xdr:spPr>
        <a:xfrm>
          <a:off x="685800" y="1868260"/>
          <a:ext cx="5578340" cy="7163832"/>
        </a:xfrm>
        <a:prstGeom prst="rect">
          <a:avLst/>
        </a:prstGeom>
        <a:ln>
          <a:solidFill>
            <a:schemeClr val="tx1">
              <a:lumMod val="75000"/>
              <a:lumOff val="25000"/>
            </a:schemeClr>
          </a:solidFill>
        </a:ln>
      </xdr:spPr>
    </xdr:pic>
    <xdr:clientData/>
  </xdr:twoCellAnchor>
  <xdr:twoCellAnchor>
    <xdr:from>
      <xdr:col>6</xdr:col>
      <xdr:colOff>7708</xdr:colOff>
      <xdr:row>10</xdr:row>
      <xdr:rowOff>138430</xdr:rowOff>
    </xdr:from>
    <xdr:to>
      <xdr:col>8</xdr:col>
      <xdr:colOff>386349</xdr:colOff>
      <xdr:row>12</xdr:row>
      <xdr:rowOff>51054</xdr:rowOff>
    </xdr:to>
    <xdr:sp macro="" textlink="">
      <xdr:nvSpPr>
        <xdr:cNvPr id="8" name="角丸四角形 2">
          <a:extLst>
            <a:ext uri="{FF2B5EF4-FFF2-40B4-BE49-F238E27FC236}">
              <a16:creationId xmlns:a16="http://schemas.microsoft.com/office/drawing/2014/main" id="{55E814C5-735D-484D-9D32-21C9D0369A70}"/>
            </a:ext>
          </a:extLst>
        </xdr:cNvPr>
        <xdr:cNvSpPr/>
      </xdr:nvSpPr>
      <xdr:spPr bwMode="auto">
        <a:xfrm>
          <a:off x="4122508" y="2795905"/>
          <a:ext cx="1750241" cy="25552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527685</xdr:colOff>
      <xdr:row>4</xdr:row>
      <xdr:rowOff>43815</xdr:rowOff>
    </xdr:from>
    <xdr:to>
      <xdr:col>10</xdr:col>
      <xdr:colOff>356578</xdr:colOff>
      <xdr:row>8</xdr:row>
      <xdr:rowOff>78253</xdr:rowOff>
    </xdr:to>
    <xdr:sp macro="" textlink="">
      <xdr:nvSpPr>
        <xdr:cNvPr id="9" name="角丸四角形吹き出し 3">
          <a:extLst>
            <a:ext uri="{FF2B5EF4-FFF2-40B4-BE49-F238E27FC236}">
              <a16:creationId xmlns:a16="http://schemas.microsoft.com/office/drawing/2014/main" id="{658CE697-13A2-4FBC-8638-E133E7B69989}"/>
            </a:ext>
          </a:extLst>
        </xdr:cNvPr>
        <xdr:cNvSpPr/>
      </xdr:nvSpPr>
      <xdr:spPr bwMode="auto">
        <a:xfrm>
          <a:off x="4642485" y="1672590"/>
          <a:ext cx="2572093" cy="720238"/>
        </a:xfrm>
        <a:prstGeom prst="wedgeRoundRectCallout">
          <a:avLst>
            <a:gd name="adj1" fmla="val -41232"/>
            <a:gd name="adj2" fmla="val 117014"/>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様式第</a:t>
          </a:r>
          <a:r>
            <a:rPr kumimoji="1" lang="en-US" altLang="ja-JP" sz="1100">
              <a:solidFill>
                <a:schemeClr val="tx1"/>
              </a:solidFill>
            </a:rPr>
            <a:t>9</a:t>
          </a:r>
          <a:r>
            <a:rPr kumimoji="1" lang="ja-JP" altLang="en-US" sz="1100">
              <a:solidFill>
                <a:schemeClr val="tx1"/>
              </a:solidFill>
            </a:rPr>
            <a:t>　精算払請求書の提出日は、確定通知書の日付以降の日付を記載してください。</a:t>
          </a:r>
        </a:p>
      </xdr:txBody>
    </xdr:sp>
    <xdr:clientData/>
  </xdr:twoCellAnchor>
  <xdr:twoCellAnchor>
    <xdr:from>
      <xdr:col>5</xdr:col>
      <xdr:colOff>653144</xdr:colOff>
      <xdr:row>26</xdr:row>
      <xdr:rowOff>122646</xdr:rowOff>
    </xdr:from>
    <xdr:to>
      <xdr:col>7</xdr:col>
      <xdr:colOff>494935</xdr:colOff>
      <xdr:row>28</xdr:row>
      <xdr:rowOff>12371</xdr:rowOff>
    </xdr:to>
    <xdr:sp macro="" textlink="">
      <xdr:nvSpPr>
        <xdr:cNvPr id="10" name="角丸四角形 4">
          <a:extLst>
            <a:ext uri="{FF2B5EF4-FFF2-40B4-BE49-F238E27FC236}">
              <a16:creationId xmlns:a16="http://schemas.microsoft.com/office/drawing/2014/main" id="{3E7638F5-E5E2-49FA-9B2D-70A93D26BC37}"/>
            </a:ext>
          </a:extLst>
        </xdr:cNvPr>
        <xdr:cNvSpPr/>
      </xdr:nvSpPr>
      <xdr:spPr bwMode="auto">
        <a:xfrm>
          <a:off x="4082144" y="5523321"/>
          <a:ext cx="1213391" cy="23262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314779</xdr:colOff>
      <xdr:row>29</xdr:row>
      <xdr:rowOff>104864</xdr:rowOff>
    </xdr:from>
    <xdr:to>
      <xdr:col>10</xdr:col>
      <xdr:colOff>152699</xdr:colOff>
      <xdr:row>35</xdr:row>
      <xdr:rowOff>71932</xdr:rowOff>
    </xdr:to>
    <xdr:sp macro="" textlink="">
      <xdr:nvSpPr>
        <xdr:cNvPr id="11" name="角丸四角形吹き出し 5">
          <a:extLst>
            <a:ext uri="{FF2B5EF4-FFF2-40B4-BE49-F238E27FC236}">
              <a16:creationId xmlns:a16="http://schemas.microsoft.com/office/drawing/2014/main" id="{5DF56E20-41B1-4832-97F2-61C0C4641E1F}"/>
            </a:ext>
          </a:extLst>
        </xdr:cNvPr>
        <xdr:cNvSpPr/>
      </xdr:nvSpPr>
      <xdr:spPr bwMode="auto">
        <a:xfrm>
          <a:off x="4429579" y="6019889"/>
          <a:ext cx="2581120" cy="995768"/>
        </a:xfrm>
        <a:prstGeom prst="wedgeRoundRectCallout">
          <a:avLst>
            <a:gd name="adj1" fmla="val -41232"/>
            <a:gd name="adj2" fmla="val -74097"/>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実績報告書をチェックした結果、認められた補助金の額が記載されています。</a:t>
          </a:r>
          <a:endParaRPr kumimoji="1" lang="en-US" altLang="ja-JP" sz="1100">
            <a:solidFill>
              <a:schemeClr val="tx1"/>
            </a:solidFill>
          </a:endParaRPr>
        </a:p>
        <a:p>
          <a:pPr algn="l">
            <a:lnSpc>
              <a:spcPts val="1300"/>
            </a:lnSpc>
          </a:pPr>
          <a:r>
            <a:rPr kumimoji="1" lang="ja-JP" altLang="en-US" sz="1100">
              <a:solidFill>
                <a:schemeClr val="tx1"/>
              </a:solidFill>
            </a:rPr>
            <a:t>様式第</a:t>
          </a:r>
          <a:r>
            <a:rPr kumimoji="1" lang="en-US" altLang="ja-JP" sz="1100">
              <a:solidFill>
                <a:schemeClr val="tx1"/>
              </a:solidFill>
            </a:rPr>
            <a:t>9</a:t>
          </a:r>
          <a:r>
            <a:rPr kumimoji="1" lang="ja-JP" altLang="en-US" sz="1100">
              <a:solidFill>
                <a:schemeClr val="tx1"/>
              </a:solidFill>
            </a:rPr>
            <a:t>　精算払請求書の請求額となります。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679288</xdr:colOff>
      <xdr:row>5</xdr:row>
      <xdr:rowOff>11055</xdr:rowOff>
    </xdr:from>
    <xdr:to>
      <xdr:col>11</xdr:col>
      <xdr:colOff>256763</xdr:colOff>
      <xdr:row>33</xdr:row>
      <xdr:rowOff>149101</xdr:rowOff>
    </xdr:to>
    <xdr:pic>
      <xdr:nvPicPr>
        <xdr:cNvPr id="11" name="図 10">
          <a:extLst>
            <a:ext uri="{FF2B5EF4-FFF2-40B4-BE49-F238E27FC236}">
              <a16:creationId xmlns:a16="http://schemas.microsoft.com/office/drawing/2014/main" id="{061D43B0-F6D5-42C4-A8F6-AF185FC6D1C5}"/>
            </a:ext>
          </a:extLst>
        </xdr:cNvPr>
        <xdr:cNvPicPr>
          <a:picLocks noChangeAspect="1"/>
        </xdr:cNvPicPr>
      </xdr:nvPicPr>
      <xdr:blipFill>
        <a:blip xmlns:r="http://schemas.openxmlformats.org/officeDocument/2006/relationships" r:embed="rId1"/>
        <a:stretch>
          <a:fillRect/>
        </a:stretch>
      </xdr:blipFill>
      <xdr:spPr>
        <a:xfrm>
          <a:off x="679288" y="2258955"/>
          <a:ext cx="7121275" cy="4938646"/>
        </a:xfrm>
        <a:prstGeom prst="rect">
          <a:avLst/>
        </a:prstGeom>
        <a:ln>
          <a:solidFill>
            <a:schemeClr val="bg1">
              <a:lumMod val="85000"/>
            </a:schemeClr>
          </a:solidFill>
        </a:ln>
      </xdr:spPr>
    </xdr:pic>
    <xdr:clientData/>
  </xdr:twoCellAnchor>
  <xdr:twoCellAnchor>
    <xdr:from>
      <xdr:col>1</xdr:col>
      <xdr:colOff>106544</xdr:colOff>
      <xdr:row>3</xdr:row>
      <xdr:rowOff>1827</xdr:rowOff>
    </xdr:from>
    <xdr:to>
      <xdr:col>9</xdr:col>
      <xdr:colOff>605524</xdr:colOff>
      <xdr:row>29</xdr:row>
      <xdr:rowOff>143070</xdr:rowOff>
    </xdr:to>
    <xdr:grpSp>
      <xdr:nvGrpSpPr>
        <xdr:cNvPr id="12" name="グループ化 8">
          <a:extLst>
            <a:ext uri="{FF2B5EF4-FFF2-40B4-BE49-F238E27FC236}">
              <a16:creationId xmlns:a16="http://schemas.microsoft.com/office/drawing/2014/main" id="{D8F7CA3C-8115-4E2B-AB9D-ED8374DCE84E}"/>
            </a:ext>
          </a:extLst>
        </xdr:cNvPr>
        <xdr:cNvGrpSpPr>
          <a:grpSpLocks/>
        </xdr:cNvGrpSpPr>
      </xdr:nvGrpSpPr>
      <xdr:grpSpPr bwMode="auto">
        <a:xfrm>
          <a:off x="794001" y="2155305"/>
          <a:ext cx="5998632" cy="4663548"/>
          <a:chOff x="34592" y="-241376"/>
          <a:chExt cx="6838582" cy="5270260"/>
        </a:xfrm>
      </xdr:grpSpPr>
      <xdr:grpSp>
        <xdr:nvGrpSpPr>
          <xdr:cNvPr id="13" name="グループ化 12">
            <a:extLst>
              <a:ext uri="{FF2B5EF4-FFF2-40B4-BE49-F238E27FC236}">
                <a16:creationId xmlns:a16="http://schemas.microsoft.com/office/drawing/2014/main" id="{FDFD1D5D-F045-FA28-44AF-3D3BED7DDF46}"/>
              </a:ext>
            </a:extLst>
          </xdr:cNvPr>
          <xdr:cNvGrpSpPr>
            <a:grpSpLocks/>
          </xdr:cNvGrpSpPr>
        </xdr:nvGrpSpPr>
        <xdr:grpSpPr bwMode="auto">
          <a:xfrm>
            <a:off x="34592" y="591979"/>
            <a:ext cx="2669768" cy="3460731"/>
            <a:chOff x="82217" y="68104"/>
            <a:chExt cx="2669768" cy="3460731"/>
          </a:xfrm>
        </xdr:grpSpPr>
        <xdr:sp macro="" textlink="">
          <xdr:nvSpPr>
            <xdr:cNvPr id="17" name="角丸四角形 1">
              <a:extLst>
                <a:ext uri="{FF2B5EF4-FFF2-40B4-BE49-F238E27FC236}">
                  <a16:creationId xmlns:a16="http://schemas.microsoft.com/office/drawing/2014/main" id="{0A3FD937-11EE-295B-7777-01CDF598B3EE}"/>
                </a:ext>
              </a:extLst>
            </xdr:cNvPr>
            <xdr:cNvSpPr/>
          </xdr:nvSpPr>
          <xdr:spPr>
            <a:xfrm>
              <a:off x="82217" y="2066225"/>
              <a:ext cx="2669768" cy="29439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8" name="角丸四角形 4">
              <a:extLst>
                <a:ext uri="{FF2B5EF4-FFF2-40B4-BE49-F238E27FC236}">
                  <a16:creationId xmlns:a16="http://schemas.microsoft.com/office/drawing/2014/main" id="{E69DF169-D78E-2CCF-7886-D89824CCBD98}"/>
                </a:ext>
              </a:extLst>
            </xdr:cNvPr>
            <xdr:cNvSpPr/>
          </xdr:nvSpPr>
          <xdr:spPr>
            <a:xfrm>
              <a:off x="156772" y="68104"/>
              <a:ext cx="1021646" cy="18908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角丸四角形 5">
              <a:extLst>
                <a:ext uri="{FF2B5EF4-FFF2-40B4-BE49-F238E27FC236}">
                  <a16:creationId xmlns:a16="http://schemas.microsoft.com/office/drawing/2014/main" id="{13711172-05B5-3551-3A04-C50C878714C6}"/>
                </a:ext>
              </a:extLst>
            </xdr:cNvPr>
            <xdr:cNvSpPr/>
          </xdr:nvSpPr>
          <xdr:spPr>
            <a:xfrm>
              <a:off x="736045" y="3359336"/>
              <a:ext cx="1638485" cy="169499"/>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4" name="角丸四角形吹き出し 7">
            <a:extLst>
              <a:ext uri="{FF2B5EF4-FFF2-40B4-BE49-F238E27FC236}">
                <a16:creationId xmlns:a16="http://schemas.microsoft.com/office/drawing/2014/main" id="{2CD967F4-3856-53B5-4512-903E764882B8}"/>
              </a:ext>
            </a:extLst>
          </xdr:cNvPr>
          <xdr:cNvSpPr/>
        </xdr:nvSpPr>
        <xdr:spPr>
          <a:xfrm>
            <a:off x="1177808" y="-241376"/>
            <a:ext cx="3228780" cy="606628"/>
          </a:xfrm>
          <a:prstGeom prst="wedgeRoundRectCallout">
            <a:avLst>
              <a:gd name="adj1" fmla="val -51488"/>
              <a:gd name="adj2" fmla="val 84918"/>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solidFill>
                  <a:schemeClr val="tx1"/>
                </a:solidFill>
              </a:rPr>
              <a:t>事務局に提出するすべての書類に記載が必要になります（手書きでも可）。</a:t>
            </a:r>
          </a:p>
        </xdr:txBody>
      </xdr:sp>
      <xdr:sp macro="" textlink="">
        <xdr:nvSpPr>
          <xdr:cNvPr id="15" name="角丸四角形吹き出し 9">
            <a:extLst>
              <a:ext uri="{FF2B5EF4-FFF2-40B4-BE49-F238E27FC236}">
                <a16:creationId xmlns:a16="http://schemas.microsoft.com/office/drawing/2014/main" id="{3854C3B5-49BB-D120-C128-71FBA0620B6E}"/>
              </a:ext>
            </a:extLst>
          </xdr:cNvPr>
          <xdr:cNvSpPr/>
        </xdr:nvSpPr>
        <xdr:spPr>
          <a:xfrm>
            <a:off x="2728770" y="3012933"/>
            <a:ext cx="4144404" cy="1079439"/>
          </a:xfrm>
          <a:prstGeom prst="wedgeRoundRectCallout">
            <a:avLst>
              <a:gd name="adj1" fmla="val -51005"/>
              <a:gd name="adj2" fmla="val -72462"/>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事務局に提出する書類（変更申請・廃止申請・実績報告書・請求書）に記載が必要になります。</a:t>
            </a:r>
            <a:endParaRPr kumimoji="1" lang="en-US" altLang="ja-JP" sz="1100">
              <a:solidFill>
                <a:schemeClr val="tx1"/>
              </a:solidFill>
            </a:endParaRPr>
          </a:p>
          <a:p>
            <a:pPr algn="l">
              <a:lnSpc>
                <a:spcPts val="1300"/>
              </a:lnSpc>
            </a:pPr>
            <a:r>
              <a:rPr kumimoji="1" lang="ja-JP" altLang="en-US" sz="1100" b="1" u="dbl">
                <a:solidFill>
                  <a:srgbClr val="FF0000"/>
                </a:solidFill>
              </a:rPr>
              <a:t>交付決定日以前</a:t>
            </a:r>
            <a:r>
              <a:rPr kumimoji="1" lang="ja-JP" altLang="en-US" sz="1100" b="1">
                <a:solidFill>
                  <a:schemeClr val="tx1"/>
                </a:solidFill>
              </a:rPr>
              <a:t>の発注・購入・契約等を実施したものは</a:t>
            </a:r>
            <a:r>
              <a:rPr kumimoji="1" lang="ja-JP" altLang="en-US" sz="1100" b="1" u="dbl">
                <a:solidFill>
                  <a:srgbClr val="FF0000"/>
                </a:solidFill>
              </a:rPr>
              <a:t>補助対象経費とならない</a:t>
            </a:r>
            <a:r>
              <a:rPr kumimoji="1" lang="ja-JP" altLang="en-US" sz="1100" b="1">
                <a:solidFill>
                  <a:schemeClr val="tx1"/>
                </a:solidFill>
              </a:rPr>
              <a:t>のでご注意ください。</a:t>
            </a:r>
          </a:p>
        </xdr:txBody>
      </xdr:sp>
      <xdr:sp macro="" textlink="">
        <xdr:nvSpPr>
          <xdr:cNvPr id="16" name="角丸四角形吹き出し 10">
            <a:extLst>
              <a:ext uri="{FF2B5EF4-FFF2-40B4-BE49-F238E27FC236}">
                <a16:creationId xmlns:a16="http://schemas.microsoft.com/office/drawing/2014/main" id="{DAAA3A7E-6D35-BBC8-8592-7870CD515FE5}"/>
              </a:ext>
            </a:extLst>
          </xdr:cNvPr>
          <xdr:cNvSpPr/>
        </xdr:nvSpPr>
        <xdr:spPr>
          <a:xfrm>
            <a:off x="1551651" y="4208152"/>
            <a:ext cx="2843254" cy="820732"/>
          </a:xfrm>
          <a:prstGeom prst="wedgeRoundRectCallout">
            <a:avLst>
              <a:gd name="adj1" fmla="val -42339"/>
              <a:gd name="adj2" fmla="val -73792"/>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事務局に提出する変更申請（経費の変更のみ）・実績報告書（別紙</a:t>
            </a:r>
            <a:r>
              <a:rPr kumimoji="1" lang="en-US" altLang="ja-JP" sz="1100">
                <a:solidFill>
                  <a:schemeClr val="tx1"/>
                </a:solidFill>
              </a:rPr>
              <a:t>3</a:t>
            </a:r>
            <a:r>
              <a:rPr kumimoji="1" lang="ja-JP" altLang="en-US" sz="1100">
                <a:solidFill>
                  <a:schemeClr val="tx1"/>
                </a:solidFill>
              </a:rPr>
              <a:t>）</a:t>
            </a:r>
            <a:r>
              <a:rPr kumimoji="1" lang="ja-JP" altLang="ja-JP" sz="1100">
                <a:solidFill>
                  <a:sysClr val="windowText" lastClr="000000"/>
                </a:solidFill>
                <a:effectLst/>
                <a:latin typeface="+mn-lt"/>
                <a:ea typeface="+mn-ea"/>
                <a:cs typeface="+mn-cs"/>
              </a:rPr>
              <a:t>に</a:t>
            </a:r>
            <a:r>
              <a:rPr kumimoji="1" lang="ja-JP" altLang="en-US" sz="1100">
                <a:solidFill>
                  <a:schemeClr val="tx1"/>
                </a:solidFill>
              </a:rPr>
              <a:t>記載が必要になります。</a:t>
            </a:r>
          </a:p>
        </xdr:txBody>
      </xdr:sp>
    </xdr:grpSp>
    <xdr:clientData/>
  </xdr:twoCellAnchor>
  <xdr:twoCellAnchor>
    <xdr:from>
      <xdr:col>4</xdr:col>
      <xdr:colOff>313610</xdr:colOff>
      <xdr:row>6</xdr:row>
      <xdr:rowOff>124236</xdr:rowOff>
    </xdr:from>
    <xdr:to>
      <xdr:col>5</xdr:col>
      <xdr:colOff>522315</xdr:colOff>
      <xdr:row>7</xdr:row>
      <xdr:rowOff>117707</xdr:rowOff>
    </xdr:to>
    <xdr:sp macro="" textlink="">
      <xdr:nvSpPr>
        <xdr:cNvPr id="20" name="角丸四角形 4">
          <a:extLst>
            <a:ext uri="{FF2B5EF4-FFF2-40B4-BE49-F238E27FC236}">
              <a16:creationId xmlns:a16="http://schemas.microsoft.com/office/drawing/2014/main" id="{9F0D69B3-841F-401B-9AAB-948B67B3EB87}"/>
            </a:ext>
          </a:extLst>
        </xdr:cNvPr>
        <xdr:cNvSpPr/>
      </xdr:nvSpPr>
      <xdr:spPr bwMode="auto">
        <a:xfrm>
          <a:off x="3056810" y="2543586"/>
          <a:ext cx="894505" cy="164921"/>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356488</xdr:colOff>
      <xdr:row>7</xdr:row>
      <xdr:rowOff>73876</xdr:rowOff>
    </xdr:from>
    <xdr:to>
      <xdr:col>12</xdr:col>
      <xdr:colOff>347869</xdr:colOff>
      <xdr:row>17</xdr:row>
      <xdr:rowOff>140805</xdr:rowOff>
    </xdr:to>
    <xdr:sp macro="" textlink="">
      <xdr:nvSpPr>
        <xdr:cNvPr id="21" name="角丸四角形吹き出し 7">
          <a:extLst>
            <a:ext uri="{FF2B5EF4-FFF2-40B4-BE49-F238E27FC236}">
              <a16:creationId xmlns:a16="http://schemas.microsoft.com/office/drawing/2014/main" id="{D5F9B39B-AE1D-4635-B9D3-84C48DC69DF6}"/>
            </a:ext>
          </a:extLst>
        </xdr:cNvPr>
        <xdr:cNvSpPr/>
      </xdr:nvSpPr>
      <xdr:spPr bwMode="auto">
        <a:xfrm>
          <a:off x="5157088" y="2664676"/>
          <a:ext cx="3420381" cy="1781429"/>
        </a:xfrm>
        <a:prstGeom prst="wedgeRoundRectCallout">
          <a:avLst>
            <a:gd name="adj1" fmla="val -85604"/>
            <a:gd name="adj2" fmla="val -50760"/>
            <a:gd name="adj3" fmla="val 16667"/>
          </a:avLst>
        </a:prstGeom>
        <a:solidFill>
          <a:srgbClr val="FFFFCC"/>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solidFill>
                <a:schemeClr val="tx1"/>
              </a:solidFill>
            </a:rPr>
            <a:t>申請時に選択した枠を記載しています。</a:t>
          </a:r>
          <a:endParaRPr kumimoji="1" lang="en-US" altLang="ja-JP" sz="1100" b="0">
            <a:solidFill>
              <a:schemeClr val="tx1"/>
            </a:solidFill>
          </a:endParaRPr>
        </a:p>
        <a:p>
          <a:pPr algn="l">
            <a:lnSpc>
              <a:spcPts val="1300"/>
            </a:lnSpc>
          </a:pPr>
          <a:r>
            <a:rPr kumimoji="1" lang="ja-JP" altLang="en-US" sz="1100" b="1">
              <a:solidFill>
                <a:schemeClr val="tx1"/>
              </a:solidFill>
            </a:rPr>
            <a:t>枠の変更はできません。</a:t>
          </a:r>
          <a:endParaRPr kumimoji="1" lang="en-US" altLang="ja-JP" sz="1100" b="1">
            <a:solidFill>
              <a:schemeClr val="tx1"/>
            </a:solidFill>
          </a:endParaRPr>
        </a:p>
        <a:p>
          <a:pPr algn="l">
            <a:lnSpc>
              <a:spcPts val="1300"/>
            </a:lnSpc>
          </a:pPr>
          <a:r>
            <a:rPr kumimoji="1" lang="ja-JP" altLang="en-US" sz="1100" b="0">
              <a:solidFill>
                <a:schemeClr val="tx1"/>
              </a:solidFill>
            </a:rPr>
            <a:t>また、申請時に「インボイス特例」の適用を希望した場合は、「インボイス特例適用」の記載があります。</a:t>
          </a:r>
          <a:endParaRPr kumimoji="1" lang="en-US" altLang="ja-JP" sz="1100" b="0">
            <a:solidFill>
              <a:schemeClr val="tx1"/>
            </a:solidFill>
          </a:endParaRPr>
        </a:p>
        <a:p>
          <a:pPr algn="l">
            <a:lnSpc>
              <a:spcPts val="1300"/>
            </a:lnSpc>
          </a:pPr>
          <a:r>
            <a:rPr kumimoji="1" lang="ja-JP" altLang="en-US" sz="1100" b="0">
              <a:solidFill>
                <a:schemeClr val="tx1"/>
              </a:solidFill>
            </a:rPr>
            <a:t>「インボイス特例」が適用されている事業者が、「交付すべき補助金の額」の確定時に、「インボイス特例」の適用要件を満たしていないと判断される場合は、「インボイス特例」の上乗せ分（上限</a:t>
          </a:r>
          <a:r>
            <a:rPr kumimoji="1" lang="en-US" altLang="ja-JP" sz="1100" b="0">
              <a:solidFill>
                <a:schemeClr val="tx1"/>
              </a:solidFill>
            </a:rPr>
            <a:t>50</a:t>
          </a:r>
          <a:r>
            <a:rPr kumimoji="1" lang="ja-JP" altLang="en-US" sz="1100" b="0">
              <a:solidFill>
                <a:schemeClr val="tx1"/>
              </a:solidFill>
            </a:rPr>
            <a:t>万円）の額は交付されません。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showGridLines="0" view="pageBreakPreview" zoomScaleNormal="100" zoomScaleSheetLayoutView="100" workbookViewId="0"/>
  </sheetViews>
  <sheetFormatPr defaultRowHeight="13.5"/>
  <cols>
    <col min="1" max="1" width="12.375" customWidth="1"/>
    <col min="2" max="2" width="8.125" style="54" bestFit="1" customWidth="1"/>
    <col min="3" max="3" width="35.125" customWidth="1"/>
    <col min="4" max="4" width="18.5" customWidth="1"/>
    <col min="257" max="257" width="12.375" customWidth="1"/>
    <col min="258" max="258" width="8.125" bestFit="1" customWidth="1"/>
    <col min="259" max="259" width="35.125" customWidth="1"/>
    <col min="260" max="260" width="16.875" bestFit="1" customWidth="1"/>
    <col min="513" max="513" width="12.375" customWidth="1"/>
    <col min="514" max="514" width="8.125" bestFit="1" customWidth="1"/>
    <col min="515" max="515" width="35.125" customWidth="1"/>
    <col min="516" max="516" width="16.875" bestFit="1" customWidth="1"/>
    <col min="769" max="769" width="12.375" customWidth="1"/>
    <col min="770" max="770" width="8.125" bestFit="1" customWidth="1"/>
    <col min="771" max="771" width="35.125" customWidth="1"/>
    <col min="772" max="772" width="16.875" bestFit="1" customWidth="1"/>
    <col min="1025" max="1025" width="12.375" customWidth="1"/>
    <col min="1026" max="1026" width="8.125" bestFit="1" customWidth="1"/>
    <col min="1027" max="1027" width="35.125" customWidth="1"/>
    <col min="1028" max="1028" width="16.875" bestFit="1" customWidth="1"/>
    <col min="1281" max="1281" width="12.375" customWidth="1"/>
    <col min="1282" max="1282" width="8.125" bestFit="1" customWidth="1"/>
    <col min="1283" max="1283" width="35.125" customWidth="1"/>
    <col min="1284" max="1284" width="16.875" bestFit="1" customWidth="1"/>
    <col min="1537" max="1537" width="12.375" customWidth="1"/>
    <col min="1538" max="1538" width="8.125" bestFit="1" customWidth="1"/>
    <col min="1539" max="1539" width="35.125" customWidth="1"/>
    <col min="1540" max="1540" width="16.875" bestFit="1" customWidth="1"/>
    <col min="1793" max="1793" width="12.375" customWidth="1"/>
    <col min="1794" max="1794" width="8.125" bestFit="1" customWidth="1"/>
    <col min="1795" max="1795" width="35.125" customWidth="1"/>
    <col min="1796" max="1796" width="16.875" bestFit="1" customWidth="1"/>
    <col min="2049" max="2049" width="12.375" customWidth="1"/>
    <col min="2050" max="2050" width="8.125" bestFit="1" customWidth="1"/>
    <col min="2051" max="2051" width="35.125" customWidth="1"/>
    <col min="2052" max="2052" width="16.875" bestFit="1" customWidth="1"/>
    <col min="2305" max="2305" width="12.375" customWidth="1"/>
    <col min="2306" max="2306" width="8.125" bestFit="1" customWidth="1"/>
    <col min="2307" max="2307" width="35.125" customWidth="1"/>
    <col min="2308" max="2308" width="16.875" bestFit="1" customWidth="1"/>
    <col min="2561" max="2561" width="12.375" customWidth="1"/>
    <col min="2562" max="2562" width="8.125" bestFit="1" customWidth="1"/>
    <col min="2563" max="2563" width="35.125" customWidth="1"/>
    <col min="2564" max="2564" width="16.875" bestFit="1" customWidth="1"/>
    <col min="2817" max="2817" width="12.375" customWidth="1"/>
    <col min="2818" max="2818" width="8.125" bestFit="1" customWidth="1"/>
    <col min="2819" max="2819" width="35.125" customWidth="1"/>
    <col min="2820" max="2820" width="16.875" bestFit="1" customWidth="1"/>
    <col min="3073" max="3073" width="12.375" customWidth="1"/>
    <col min="3074" max="3074" width="8.125" bestFit="1" customWidth="1"/>
    <col min="3075" max="3075" width="35.125" customWidth="1"/>
    <col min="3076" max="3076" width="16.875" bestFit="1" customWidth="1"/>
    <col min="3329" max="3329" width="12.375" customWidth="1"/>
    <col min="3330" max="3330" width="8.125" bestFit="1" customWidth="1"/>
    <col min="3331" max="3331" width="35.125" customWidth="1"/>
    <col min="3332" max="3332" width="16.875" bestFit="1" customWidth="1"/>
    <col min="3585" max="3585" width="12.375" customWidth="1"/>
    <col min="3586" max="3586" width="8.125" bestFit="1" customWidth="1"/>
    <col min="3587" max="3587" width="35.125" customWidth="1"/>
    <col min="3588" max="3588" width="16.875" bestFit="1" customWidth="1"/>
    <col min="3841" max="3841" width="12.375" customWidth="1"/>
    <col min="3842" max="3842" width="8.125" bestFit="1" customWidth="1"/>
    <col min="3843" max="3843" width="35.125" customWidth="1"/>
    <col min="3844" max="3844" width="16.875" bestFit="1" customWidth="1"/>
    <col min="4097" max="4097" width="12.375" customWidth="1"/>
    <col min="4098" max="4098" width="8.125" bestFit="1" customWidth="1"/>
    <col min="4099" max="4099" width="35.125" customWidth="1"/>
    <col min="4100" max="4100" width="16.875" bestFit="1" customWidth="1"/>
    <col min="4353" max="4353" width="12.375" customWidth="1"/>
    <col min="4354" max="4354" width="8.125" bestFit="1" customWidth="1"/>
    <col min="4355" max="4355" width="35.125" customWidth="1"/>
    <col min="4356" max="4356" width="16.875" bestFit="1" customWidth="1"/>
    <col min="4609" max="4609" width="12.375" customWidth="1"/>
    <col min="4610" max="4610" width="8.125" bestFit="1" customWidth="1"/>
    <col min="4611" max="4611" width="35.125" customWidth="1"/>
    <col min="4612" max="4612" width="16.875" bestFit="1" customWidth="1"/>
    <col min="4865" max="4865" width="12.375" customWidth="1"/>
    <col min="4866" max="4866" width="8.125" bestFit="1" customWidth="1"/>
    <col min="4867" max="4867" width="35.125" customWidth="1"/>
    <col min="4868" max="4868" width="16.875" bestFit="1" customWidth="1"/>
    <col min="5121" max="5121" width="12.375" customWidth="1"/>
    <col min="5122" max="5122" width="8.125" bestFit="1" customWidth="1"/>
    <col min="5123" max="5123" width="35.125" customWidth="1"/>
    <col min="5124" max="5124" width="16.875" bestFit="1" customWidth="1"/>
    <col min="5377" max="5377" width="12.375" customWidth="1"/>
    <col min="5378" max="5378" width="8.125" bestFit="1" customWidth="1"/>
    <col min="5379" max="5379" width="35.125" customWidth="1"/>
    <col min="5380" max="5380" width="16.875" bestFit="1" customWidth="1"/>
    <col min="5633" max="5633" width="12.375" customWidth="1"/>
    <col min="5634" max="5634" width="8.125" bestFit="1" customWidth="1"/>
    <col min="5635" max="5635" width="35.125" customWidth="1"/>
    <col min="5636" max="5636" width="16.875" bestFit="1" customWidth="1"/>
    <col min="5889" max="5889" width="12.375" customWidth="1"/>
    <col min="5890" max="5890" width="8.125" bestFit="1" customWidth="1"/>
    <col min="5891" max="5891" width="35.125" customWidth="1"/>
    <col min="5892" max="5892" width="16.875" bestFit="1" customWidth="1"/>
    <col min="6145" max="6145" width="12.375" customWidth="1"/>
    <col min="6146" max="6146" width="8.125" bestFit="1" customWidth="1"/>
    <col min="6147" max="6147" width="35.125" customWidth="1"/>
    <col min="6148" max="6148" width="16.875" bestFit="1" customWidth="1"/>
    <col min="6401" max="6401" width="12.375" customWidth="1"/>
    <col min="6402" max="6402" width="8.125" bestFit="1" customWidth="1"/>
    <col min="6403" max="6403" width="35.125" customWidth="1"/>
    <col min="6404" max="6404" width="16.875" bestFit="1" customWidth="1"/>
    <col min="6657" max="6657" width="12.375" customWidth="1"/>
    <col min="6658" max="6658" width="8.125" bestFit="1" customWidth="1"/>
    <col min="6659" max="6659" width="35.125" customWidth="1"/>
    <col min="6660" max="6660" width="16.875" bestFit="1" customWidth="1"/>
    <col min="6913" max="6913" width="12.375" customWidth="1"/>
    <col min="6914" max="6914" width="8.125" bestFit="1" customWidth="1"/>
    <col min="6915" max="6915" width="35.125" customWidth="1"/>
    <col min="6916" max="6916" width="16.875" bestFit="1" customWidth="1"/>
    <col min="7169" max="7169" width="12.375" customWidth="1"/>
    <col min="7170" max="7170" width="8.125" bestFit="1" customWidth="1"/>
    <col min="7171" max="7171" width="35.125" customWidth="1"/>
    <col min="7172" max="7172" width="16.875" bestFit="1" customWidth="1"/>
    <col min="7425" max="7425" width="12.375" customWidth="1"/>
    <col min="7426" max="7426" width="8.125" bestFit="1" customWidth="1"/>
    <col min="7427" max="7427" width="35.125" customWidth="1"/>
    <col min="7428" max="7428" width="16.875" bestFit="1" customWidth="1"/>
    <col min="7681" max="7681" width="12.375" customWidth="1"/>
    <col min="7682" max="7682" width="8.125" bestFit="1" customWidth="1"/>
    <col min="7683" max="7683" width="35.125" customWidth="1"/>
    <col min="7684" max="7684" width="16.875" bestFit="1" customWidth="1"/>
    <col min="7937" max="7937" width="12.375" customWidth="1"/>
    <col min="7938" max="7938" width="8.125" bestFit="1" customWidth="1"/>
    <col min="7939" max="7939" width="35.125" customWidth="1"/>
    <col min="7940" max="7940" width="16.875" bestFit="1" customWidth="1"/>
    <col min="8193" max="8193" width="12.375" customWidth="1"/>
    <col min="8194" max="8194" width="8.125" bestFit="1" customWidth="1"/>
    <col min="8195" max="8195" width="35.125" customWidth="1"/>
    <col min="8196" max="8196" width="16.875" bestFit="1" customWidth="1"/>
    <col min="8449" max="8449" width="12.375" customWidth="1"/>
    <col min="8450" max="8450" width="8.125" bestFit="1" customWidth="1"/>
    <col min="8451" max="8451" width="35.125" customWidth="1"/>
    <col min="8452" max="8452" width="16.875" bestFit="1" customWidth="1"/>
    <col min="8705" max="8705" width="12.375" customWidth="1"/>
    <col min="8706" max="8706" width="8.125" bestFit="1" customWidth="1"/>
    <col min="8707" max="8707" width="35.125" customWidth="1"/>
    <col min="8708" max="8708" width="16.875" bestFit="1" customWidth="1"/>
    <col min="8961" max="8961" width="12.375" customWidth="1"/>
    <col min="8962" max="8962" width="8.125" bestFit="1" customWidth="1"/>
    <col min="8963" max="8963" width="35.125" customWidth="1"/>
    <col min="8964" max="8964" width="16.875" bestFit="1" customWidth="1"/>
    <col min="9217" max="9217" width="12.375" customWidth="1"/>
    <col min="9218" max="9218" width="8.125" bestFit="1" customWidth="1"/>
    <col min="9219" max="9219" width="35.125" customWidth="1"/>
    <col min="9220" max="9220" width="16.875" bestFit="1" customWidth="1"/>
    <col min="9473" max="9473" width="12.375" customWidth="1"/>
    <col min="9474" max="9474" width="8.125" bestFit="1" customWidth="1"/>
    <col min="9475" max="9475" width="35.125" customWidth="1"/>
    <col min="9476" max="9476" width="16.875" bestFit="1" customWidth="1"/>
    <col min="9729" max="9729" width="12.375" customWidth="1"/>
    <col min="9730" max="9730" width="8.125" bestFit="1" customWidth="1"/>
    <col min="9731" max="9731" width="35.125" customWidth="1"/>
    <col min="9732" max="9732" width="16.875" bestFit="1" customWidth="1"/>
    <col min="9985" max="9985" width="12.375" customWidth="1"/>
    <col min="9986" max="9986" width="8.125" bestFit="1" customWidth="1"/>
    <col min="9987" max="9987" width="35.125" customWidth="1"/>
    <col min="9988" max="9988" width="16.875" bestFit="1" customWidth="1"/>
    <col min="10241" max="10241" width="12.375" customWidth="1"/>
    <col min="10242" max="10242" width="8.125" bestFit="1" customWidth="1"/>
    <col min="10243" max="10243" width="35.125" customWidth="1"/>
    <col min="10244" max="10244" width="16.875" bestFit="1" customWidth="1"/>
    <col min="10497" max="10497" width="12.375" customWidth="1"/>
    <col min="10498" max="10498" width="8.125" bestFit="1" customWidth="1"/>
    <col min="10499" max="10499" width="35.125" customWidth="1"/>
    <col min="10500" max="10500" width="16.875" bestFit="1" customWidth="1"/>
    <col min="10753" max="10753" width="12.375" customWidth="1"/>
    <col min="10754" max="10754" width="8.125" bestFit="1" customWidth="1"/>
    <col min="10755" max="10755" width="35.125" customWidth="1"/>
    <col min="10756" max="10756" width="16.875" bestFit="1" customWidth="1"/>
    <col min="11009" max="11009" width="12.375" customWidth="1"/>
    <col min="11010" max="11010" width="8.125" bestFit="1" customWidth="1"/>
    <col min="11011" max="11011" width="35.125" customWidth="1"/>
    <col min="11012" max="11012" width="16.875" bestFit="1" customWidth="1"/>
    <col min="11265" max="11265" width="12.375" customWidth="1"/>
    <col min="11266" max="11266" width="8.125" bestFit="1" customWidth="1"/>
    <col min="11267" max="11267" width="35.125" customWidth="1"/>
    <col min="11268" max="11268" width="16.875" bestFit="1" customWidth="1"/>
    <col min="11521" max="11521" width="12.375" customWidth="1"/>
    <col min="11522" max="11522" width="8.125" bestFit="1" customWidth="1"/>
    <col min="11523" max="11523" width="35.125" customWidth="1"/>
    <col min="11524" max="11524" width="16.875" bestFit="1" customWidth="1"/>
    <col min="11777" max="11777" width="12.375" customWidth="1"/>
    <col min="11778" max="11778" width="8.125" bestFit="1" customWidth="1"/>
    <col min="11779" max="11779" width="35.125" customWidth="1"/>
    <col min="11780" max="11780" width="16.875" bestFit="1" customWidth="1"/>
    <col min="12033" max="12033" width="12.375" customWidth="1"/>
    <col min="12034" max="12034" width="8.125" bestFit="1" customWidth="1"/>
    <col min="12035" max="12035" width="35.125" customWidth="1"/>
    <col min="12036" max="12036" width="16.875" bestFit="1" customWidth="1"/>
    <col min="12289" max="12289" width="12.375" customWidth="1"/>
    <col min="12290" max="12290" width="8.125" bestFit="1" customWidth="1"/>
    <col min="12291" max="12291" width="35.125" customWidth="1"/>
    <col min="12292" max="12292" width="16.875" bestFit="1" customWidth="1"/>
    <col min="12545" max="12545" width="12.375" customWidth="1"/>
    <col min="12546" max="12546" width="8.125" bestFit="1" customWidth="1"/>
    <col min="12547" max="12547" width="35.125" customWidth="1"/>
    <col min="12548" max="12548" width="16.875" bestFit="1" customWidth="1"/>
    <col min="12801" max="12801" width="12.375" customWidth="1"/>
    <col min="12802" max="12802" width="8.125" bestFit="1" customWidth="1"/>
    <col min="12803" max="12803" width="35.125" customWidth="1"/>
    <col min="12804" max="12804" width="16.875" bestFit="1" customWidth="1"/>
    <col min="13057" max="13057" width="12.375" customWidth="1"/>
    <col min="13058" max="13058" width="8.125" bestFit="1" customWidth="1"/>
    <col min="13059" max="13059" width="35.125" customWidth="1"/>
    <col min="13060" max="13060" width="16.875" bestFit="1" customWidth="1"/>
    <col min="13313" max="13313" width="12.375" customWidth="1"/>
    <col min="13314" max="13314" width="8.125" bestFit="1" customWidth="1"/>
    <col min="13315" max="13315" width="35.125" customWidth="1"/>
    <col min="13316" max="13316" width="16.875" bestFit="1" customWidth="1"/>
    <col min="13569" max="13569" width="12.375" customWidth="1"/>
    <col min="13570" max="13570" width="8.125" bestFit="1" customWidth="1"/>
    <col min="13571" max="13571" width="35.125" customWidth="1"/>
    <col min="13572" max="13572" width="16.875" bestFit="1" customWidth="1"/>
    <col min="13825" max="13825" width="12.375" customWidth="1"/>
    <col min="13826" max="13826" width="8.125" bestFit="1" customWidth="1"/>
    <col min="13827" max="13827" width="35.125" customWidth="1"/>
    <col min="13828" max="13828" width="16.875" bestFit="1" customWidth="1"/>
    <col min="14081" max="14081" width="12.375" customWidth="1"/>
    <col min="14082" max="14082" width="8.125" bestFit="1" customWidth="1"/>
    <col min="14083" max="14083" width="35.125" customWidth="1"/>
    <col min="14084" max="14084" width="16.875" bestFit="1" customWidth="1"/>
    <col min="14337" max="14337" width="12.375" customWidth="1"/>
    <col min="14338" max="14338" width="8.125" bestFit="1" customWidth="1"/>
    <col min="14339" max="14339" width="35.125" customWidth="1"/>
    <col min="14340" max="14340" width="16.875" bestFit="1" customWidth="1"/>
    <col min="14593" max="14593" width="12.375" customWidth="1"/>
    <col min="14594" max="14594" width="8.125" bestFit="1" customWidth="1"/>
    <col min="14595" max="14595" width="35.125" customWidth="1"/>
    <col min="14596" max="14596" width="16.875" bestFit="1" customWidth="1"/>
    <col min="14849" max="14849" width="12.375" customWidth="1"/>
    <col min="14850" max="14850" width="8.125" bestFit="1" customWidth="1"/>
    <col min="14851" max="14851" width="35.125" customWidth="1"/>
    <col min="14852" max="14852" width="16.875" bestFit="1" customWidth="1"/>
    <col min="15105" max="15105" width="12.375" customWidth="1"/>
    <col min="15106" max="15106" width="8.125" bestFit="1" customWidth="1"/>
    <col min="15107" max="15107" width="35.125" customWidth="1"/>
    <col min="15108" max="15108" width="16.875" bestFit="1" customWidth="1"/>
    <col min="15361" max="15361" width="12.375" customWidth="1"/>
    <col min="15362" max="15362" width="8.125" bestFit="1" customWidth="1"/>
    <col min="15363" max="15363" width="35.125" customWidth="1"/>
    <col min="15364" max="15364" width="16.875" bestFit="1" customWidth="1"/>
    <col min="15617" max="15617" width="12.375" customWidth="1"/>
    <col min="15618" max="15618" width="8.125" bestFit="1" customWidth="1"/>
    <col min="15619" max="15619" width="35.125" customWidth="1"/>
    <col min="15620" max="15620" width="16.875" bestFit="1" customWidth="1"/>
    <col min="15873" max="15873" width="12.375" customWidth="1"/>
    <col min="15874" max="15874" width="8.125" bestFit="1" customWidth="1"/>
    <col min="15875" max="15875" width="35.125" customWidth="1"/>
    <col min="15876" max="15876" width="16.875" bestFit="1" customWidth="1"/>
    <col min="16129" max="16129" width="12.375" customWidth="1"/>
    <col min="16130" max="16130" width="8.125" bestFit="1" customWidth="1"/>
    <col min="16131" max="16131" width="35.125" customWidth="1"/>
    <col min="16132" max="16132" width="16.875" bestFit="1" customWidth="1"/>
  </cols>
  <sheetData>
    <row r="1" spans="1:4">
      <c r="A1" t="s">
        <v>323</v>
      </c>
    </row>
    <row r="2" spans="1:4">
      <c r="A2" t="s">
        <v>324</v>
      </c>
    </row>
    <row r="3" spans="1:4">
      <c r="A3" t="s">
        <v>325</v>
      </c>
    </row>
    <row r="4" spans="1:4">
      <c r="A4" t="s">
        <v>326</v>
      </c>
    </row>
    <row r="5" spans="1:4">
      <c r="A5" t="s">
        <v>327</v>
      </c>
    </row>
    <row r="7" spans="1:4">
      <c r="A7" s="194" t="s">
        <v>109</v>
      </c>
      <c r="B7" s="194"/>
      <c r="C7" s="194"/>
      <c r="D7" s="194"/>
    </row>
    <row r="8" spans="1:4">
      <c r="A8" s="120"/>
      <c r="B8" s="120"/>
      <c r="C8" s="120"/>
      <c r="D8" s="121"/>
    </row>
    <row r="9" spans="1:4" ht="18" customHeight="1">
      <c r="A9" s="122" t="s">
        <v>110</v>
      </c>
      <c r="B9" s="195" t="s">
        <v>111</v>
      </c>
      <c r="C9" s="195"/>
      <c r="D9" s="122" t="s">
        <v>112</v>
      </c>
    </row>
    <row r="10" spans="1:4" ht="27" customHeight="1">
      <c r="A10" s="196" t="s">
        <v>113</v>
      </c>
      <c r="B10" s="114" t="s">
        <v>114</v>
      </c>
      <c r="C10" s="165" t="s">
        <v>115</v>
      </c>
      <c r="D10" s="114" t="s">
        <v>116</v>
      </c>
    </row>
    <row r="11" spans="1:4" ht="27" customHeight="1">
      <c r="A11" s="196"/>
      <c r="B11" s="114" t="s">
        <v>117</v>
      </c>
      <c r="C11" s="165" t="s">
        <v>118</v>
      </c>
      <c r="D11" s="114" t="s">
        <v>116</v>
      </c>
    </row>
    <row r="12" spans="1:4" ht="27" customHeight="1">
      <c r="A12" s="196"/>
      <c r="B12" s="114" t="s">
        <v>119</v>
      </c>
      <c r="C12" s="165" t="s">
        <v>120</v>
      </c>
      <c r="D12" s="114" t="s">
        <v>121</v>
      </c>
    </row>
    <row r="13" spans="1:4" ht="27" customHeight="1">
      <c r="A13" s="196"/>
      <c r="B13" s="114" t="s">
        <v>122</v>
      </c>
      <c r="C13" s="165" t="s">
        <v>123</v>
      </c>
      <c r="D13" s="123" t="s">
        <v>124</v>
      </c>
    </row>
    <row r="14" spans="1:4" ht="27" customHeight="1">
      <c r="A14" s="196"/>
      <c r="B14" s="114" t="s">
        <v>125</v>
      </c>
      <c r="C14" s="165" t="s">
        <v>126</v>
      </c>
      <c r="D14" s="114" t="s">
        <v>121</v>
      </c>
    </row>
    <row r="15" spans="1:4" ht="27" customHeight="1">
      <c r="A15" s="124" t="s">
        <v>127</v>
      </c>
      <c r="B15" s="114" t="s">
        <v>128</v>
      </c>
      <c r="C15" s="165" t="s">
        <v>129</v>
      </c>
      <c r="D15" s="114" t="s">
        <v>116</v>
      </c>
    </row>
    <row r="16" spans="1:4" ht="27" customHeight="1">
      <c r="A16" s="125" t="s">
        <v>130</v>
      </c>
      <c r="B16" s="114" t="s">
        <v>131</v>
      </c>
      <c r="C16" s="165" t="s">
        <v>132</v>
      </c>
      <c r="D16" s="114" t="s">
        <v>116</v>
      </c>
    </row>
    <row r="17" spans="1:4" ht="27" customHeight="1">
      <c r="A17" s="197" t="s">
        <v>133</v>
      </c>
      <c r="B17" s="114" t="s">
        <v>134</v>
      </c>
      <c r="C17" s="165" t="s">
        <v>135</v>
      </c>
      <c r="D17" s="114" t="s">
        <v>136</v>
      </c>
    </row>
    <row r="18" spans="1:4" ht="27" customHeight="1">
      <c r="A18" s="197"/>
      <c r="B18" s="114" t="s">
        <v>137</v>
      </c>
      <c r="C18" s="165" t="s">
        <v>138</v>
      </c>
      <c r="D18" s="114" t="s">
        <v>136</v>
      </c>
    </row>
  </sheetData>
  <mergeCells count="4">
    <mergeCell ref="A7:D7"/>
    <mergeCell ref="B9:C9"/>
    <mergeCell ref="A10:A14"/>
    <mergeCell ref="A17:A18"/>
  </mergeCells>
  <phoneticPr fontId="13"/>
  <hyperlinks>
    <hyperlink ref="C10" location="経費支出管理表!A1" display="経費支出管理表" xr:uid="{00000000-0004-0000-0000-000000000000}"/>
    <hyperlink ref="C11" location="別紙３支出内訳書!A1" display="別紙3支出内訳表" xr:uid="{00000000-0004-0000-0000-000001000000}"/>
    <hyperlink ref="C12" location="別紙4収益納付!A1" display="別紙4収益納付" xr:uid="{00000000-0004-0000-0000-000002000000}"/>
    <hyperlink ref="C13" location="別紙5賃金引上げ枠報告書!A1" display="別紙5賃金引上げ枠に係る実施報告書" xr:uid="{00000000-0004-0000-0000-000003000000}"/>
    <hyperlink ref="C14" location="'様式第11-2取得財産管理明細表'!A1" display="様式第11-2取得財産管理明細表" xr:uid="{00000000-0004-0000-0000-000004000000}"/>
    <hyperlink ref="C15" location="様式第9精算払請求書!A1" display="様式第9精算払請求書" xr:uid="{00000000-0004-0000-0000-000005000000}"/>
    <hyperlink ref="C16" location="様式第14状況報告書!A1" display="様式第14状況報告書" xr:uid="{00000000-0004-0000-0000-000006000000}"/>
    <hyperlink ref="C17" location="'参考　交付決定通知書とは'!A1" display="参考　交付決定通知書とは" xr:uid="{00000000-0004-0000-0000-000007000000}"/>
    <hyperlink ref="C18" location="'参考　確定通知書とは'!A1" display="参考　確定通知書とは" xr:uid="{00000000-0004-0000-0000-000008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CFF"/>
  </sheetPr>
  <dimension ref="A1:P84"/>
  <sheetViews>
    <sheetView showGridLines="0" view="pageBreakPreview" topLeftCell="A46" zoomScaleNormal="100" zoomScaleSheetLayoutView="100" workbookViewId="0">
      <selection activeCell="H9" sqref="H9:M9"/>
    </sheetView>
  </sheetViews>
  <sheetFormatPr defaultRowHeight="13.5"/>
  <cols>
    <col min="1" max="2" width="4.625" customWidth="1"/>
    <col min="3" max="5" width="7" customWidth="1"/>
    <col min="6" max="6" width="4.625" customWidth="1"/>
    <col min="7" max="8" width="10.625" customWidth="1"/>
    <col min="9" max="9" width="4.625" customWidth="1"/>
    <col min="10" max="11" width="10.625" customWidth="1"/>
    <col min="12" max="13" width="12.875" customWidth="1"/>
    <col min="257" max="258" width="4.625" customWidth="1"/>
    <col min="259" max="261" width="7" customWidth="1"/>
    <col min="262" max="262" width="4.625" customWidth="1"/>
    <col min="263" max="264" width="10.625" customWidth="1"/>
    <col min="265" max="265" width="4.625" customWidth="1"/>
    <col min="266" max="267" width="10.625" customWidth="1"/>
    <col min="268" max="269" width="12.875" customWidth="1"/>
    <col min="513" max="514" width="4.625" customWidth="1"/>
    <col min="515" max="517" width="7" customWidth="1"/>
    <col min="518" max="518" width="4.625" customWidth="1"/>
    <col min="519" max="520" width="10.625" customWidth="1"/>
    <col min="521" max="521" width="4.625" customWidth="1"/>
    <col min="522" max="523" width="10.625" customWidth="1"/>
    <col min="524" max="525" width="12.875" customWidth="1"/>
    <col min="769" max="770" width="4.625" customWidth="1"/>
    <col min="771" max="773" width="7" customWidth="1"/>
    <col min="774" max="774" width="4.625" customWidth="1"/>
    <col min="775" max="776" width="10.625" customWidth="1"/>
    <col min="777" max="777" width="4.625" customWidth="1"/>
    <col min="778" max="779" width="10.625" customWidth="1"/>
    <col min="780" max="781" width="12.875" customWidth="1"/>
    <col min="1025" max="1026" width="4.625" customWidth="1"/>
    <col min="1027" max="1029" width="7" customWidth="1"/>
    <col min="1030" max="1030" width="4.625" customWidth="1"/>
    <col min="1031" max="1032" width="10.625" customWidth="1"/>
    <col min="1033" max="1033" width="4.625" customWidth="1"/>
    <col min="1034" max="1035" width="10.625" customWidth="1"/>
    <col min="1036" max="1037" width="12.875" customWidth="1"/>
    <col min="1281" max="1282" width="4.625" customWidth="1"/>
    <col min="1283" max="1285" width="7" customWidth="1"/>
    <col min="1286" max="1286" width="4.625" customWidth="1"/>
    <col min="1287" max="1288" width="10.625" customWidth="1"/>
    <col min="1289" max="1289" width="4.625" customWidth="1"/>
    <col min="1290" max="1291" width="10.625" customWidth="1"/>
    <col min="1292" max="1293" width="12.875" customWidth="1"/>
    <col min="1537" max="1538" width="4.625" customWidth="1"/>
    <col min="1539" max="1541" width="7" customWidth="1"/>
    <col min="1542" max="1542" width="4.625" customWidth="1"/>
    <col min="1543" max="1544" width="10.625" customWidth="1"/>
    <col min="1545" max="1545" width="4.625" customWidth="1"/>
    <col min="1546" max="1547" width="10.625" customWidth="1"/>
    <col min="1548" max="1549" width="12.875" customWidth="1"/>
    <col min="1793" max="1794" width="4.625" customWidth="1"/>
    <col min="1795" max="1797" width="7" customWidth="1"/>
    <col min="1798" max="1798" width="4.625" customWidth="1"/>
    <col min="1799" max="1800" width="10.625" customWidth="1"/>
    <col min="1801" max="1801" width="4.625" customWidth="1"/>
    <col min="1802" max="1803" width="10.625" customWidth="1"/>
    <col min="1804" max="1805" width="12.875" customWidth="1"/>
    <col min="2049" max="2050" width="4.625" customWidth="1"/>
    <col min="2051" max="2053" width="7" customWidth="1"/>
    <col min="2054" max="2054" width="4.625" customWidth="1"/>
    <col min="2055" max="2056" width="10.625" customWidth="1"/>
    <col min="2057" max="2057" width="4.625" customWidth="1"/>
    <col min="2058" max="2059" width="10.625" customWidth="1"/>
    <col min="2060" max="2061" width="12.875" customWidth="1"/>
    <col min="2305" max="2306" width="4.625" customWidth="1"/>
    <col min="2307" max="2309" width="7" customWidth="1"/>
    <col min="2310" max="2310" width="4.625" customWidth="1"/>
    <col min="2311" max="2312" width="10.625" customWidth="1"/>
    <col min="2313" max="2313" width="4.625" customWidth="1"/>
    <col min="2314" max="2315" width="10.625" customWidth="1"/>
    <col min="2316" max="2317" width="12.875" customWidth="1"/>
    <col min="2561" max="2562" width="4.625" customWidth="1"/>
    <col min="2563" max="2565" width="7" customWidth="1"/>
    <col min="2566" max="2566" width="4.625" customWidth="1"/>
    <col min="2567" max="2568" width="10.625" customWidth="1"/>
    <col min="2569" max="2569" width="4.625" customWidth="1"/>
    <col min="2570" max="2571" width="10.625" customWidth="1"/>
    <col min="2572" max="2573" width="12.875" customWidth="1"/>
    <col min="2817" max="2818" width="4.625" customWidth="1"/>
    <col min="2819" max="2821" width="7" customWidth="1"/>
    <col min="2822" max="2822" width="4.625" customWidth="1"/>
    <col min="2823" max="2824" width="10.625" customWidth="1"/>
    <col min="2825" max="2825" width="4.625" customWidth="1"/>
    <col min="2826" max="2827" width="10.625" customWidth="1"/>
    <col min="2828" max="2829" width="12.875" customWidth="1"/>
    <col min="3073" max="3074" width="4.625" customWidth="1"/>
    <col min="3075" max="3077" width="7" customWidth="1"/>
    <col min="3078" max="3078" width="4.625" customWidth="1"/>
    <col min="3079" max="3080" width="10.625" customWidth="1"/>
    <col min="3081" max="3081" width="4.625" customWidth="1"/>
    <col min="3082" max="3083" width="10.625" customWidth="1"/>
    <col min="3084" max="3085" width="12.875" customWidth="1"/>
    <col min="3329" max="3330" width="4.625" customWidth="1"/>
    <col min="3331" max="3333" width="7" customWidth="1"/>
    <col min="3334" max="3334" width="4.625" customWidth="1"/>
    <col min="3335" max="3336" width="10.625" customWidth="1"/>
    <col min="3337" max="3337" width="4.625" customWidth="1"/>
    <col min="3338" max="3339" width="10.625" customWidth="1"/>
    <col min="3340" max="3341" width="12.875" customWidth="1"/>
    <col min="3585" max="3586" width="4.625" customWidth="1"/>
    <col min="3587" max="3589" width="7" customWidth="1"/>
    <col min="3590" max="3590" width="4.625" customWidth="1"/>
    <col min="3591" max="3592" width="10.625" customWidth="1"/>
    <col min="3593" max="3593" width="4.625" customWidth="1"/>
    <col min="3594" max="3595" width="10.625" customWidth="1"/>
    <col min="3596" max="3597" width="12.875" customWidth="1"/>
    <col min="3841" max="3842" width="4.625" customWidth="1"/>
    <col min="3843" max="3845" width="7" customWidth="1"/>
    <col min="3846" max="3846" width="4.625" customWidth="1"/>
    <col min="3847" max="3848" width="10.625" customWidth="1"/>
    <col min="3849" max="3849" width="4.625" customWidth="1"/>
    <col min="3850" max="3851" width="10.625" customWidth="1"/>
    <col min="3852" max="3853" width="12.875" customWidth="1"/>
    <col min="4097" max="4098" width="4.625" customWidth="1"/>
    <col min="4099" max="4101" width="7" customWidth="1"/>
    <col min="4102" max="4102" width="4.625" customWidth="1"/>
    <col min="4103" max="4104" width="10.625" customWidth="1"/>
    <col min="4105" max="4105" width="4.625" customWidth="1"/>
    <col min="4106" max="4107" width="10.625" customWidth="1"/>
    <col min="4108" max="4109" width="12.875" customWidth="1"/>
    <col min="4353" max="4354" width="4.625" customWidth="1"/>
    <col min="4355" max="4357" width="7" customWidth="1"/>
    <col min="4358" max="4358" width="4.625" customWidth="1"/>
    <col min="4359" max="4360" width="10.625" customWidth="1"/>
    <col min="4361" max="4361" width="4.625" customWidth="1"/>
    <col min="4362" max="4363" width="10.625" customWidth="1"/>
    <col min="4364" max="4365" width="12.875" customWidth="1"/>
    <col min="4609" max="4610" width="4.625" customWidth="1"/>
    <col min="4611" max="4613" width="7" customWidth="1"/>
    <col min="4614" max="4614" width="4.625" customWidth="1"/>
    <col min="4615" max="4616" width="10.625" customWidth="1"/>
    <col min="4617" max="4617" width="4.625" customWidth="1"/>
    <col min="4618" max="4619" width="10.625" customWidth="1"/>
    <col min="4620" max="4621" width="12.875" customWidth="1"/>
    <col min="4865" max="4866" width="4.625" customWidth="1"/>
    <col min="4867" max="4869" width="7" customWidth="1"/>
    <col min="4870" max="4870" width="4.625" customWidth="1"/>
    <col min="4871" max="4872" width="10.625" customWidth="1"/>
    <col min="4873" max="4873" width="4.625" customWidth="1"/>
    <col min="4874" max="4875" width="10.625" customWidth="1"/>
    <col min="4876" max="4877" width="12.875" customWidth="1"/>
    <col min="5121" max="5122" width="4.625" customWidth="1"/>
    <col min="5123" max="5125" width="7" customWidth="1"/>
    <col min="5126" max="5126" width="4.625" customWidth="1"/>
    <col min="5127" max="5128" width="10.625" customWidth="1"/>
    <col min="5129" max="5129" width="4.625" customWidth="1"/>
    <col min="5130" max="5131" width="10.625" customWidth="1"/>
    <col min="5132" max="5133" width="12.875" customWidth="1"/>
    <col min="5377" max="5378" width="4.625" customWidth="1"/>
    <col min="5379" max="5381" width="7" customWidth="1"/>
    <col min="5382" max="5382" width="4.625" customWidth="1"/>
    <col min="5383" max="5384" width="10.625" customWidth="1"/>
    <col min="5385" max="5385" width="4.625" customWidth="1"/>
    <col min="5386" max="5387" width="10.625" customWidth="1"/>
    <col min="5388" max="5389" width="12.875" customWidth="1"/>
    <col min="5633" max="5634" width="4.625" customWidth="1"/>
    <col min="5635" max="5637" width="7" customWidth="1"/>
    <col min="5638" max="5638" width="4.625" customWidth="1"/>
    <col min="5639" max="5640" width="10.625" customWidth="1"/>
    <col min="5641" max="5641" width="4.625" customWidth="1"/>
    <col min="5642" max="5643" width="10.625" customWidth="1"/>
    <col min="5644" max="5645" width="12.875" customWidth="1"/>
    <col min="5889" max="5890" width="4.625" customWidth="1"/>
    <col min="5891" max="5893" width="7" customWidth="1"/>
    <col min="5894" max="5894" width="4.625" customWidth="1"/>
    <col min="5895" max="5896" width="10.625" customWidth="1"/>
    <col min="5897" max="5897" width="4.625" customWidth="1"/>
    <col min="5898" max="5899" width="10.625" customWidth="1"/>
    <col min="5900" max="5901" width="12.875" customWidth="1"/>
    <col min="6145" max="6146" width="4.625" customWidth="1"/>
    <col min="6147" max="6149" width="7" customWidth="1"/>
    <col min="6150" max="6150" width="4.625" customWidth="1"/>
    <col min="6151" max="6152" width="10.625" customWidth="1"/>
    <col min="6153" max="6153" width="4.625" customWidth="1"/>
    <col min="6154" max="6155" width="10.625" customWidth="1"/>
    <col min="6156" max="6157" width="12.875" customWidth="1"/>
    <col min="6401" max="6402" width="4.625" customWidth="1"/>
    <col min="6403" max="6405" width="7" customWidth="1"/>
    <col min="6406" max="6406" width="4.625" customWidth="1"/>
    <col min="6407" max="6408" width="10.625" customWidth="1"/>
    <col min="6409" max="6409" width="4.625" customWidth="1"/>
    <col min="6410" max="6411" width="10.625" customWidth="1"/>
    <col min="6412" max="6413" width="12.875" customWidth="1"/>
    <col min="6657" max="6658" width="4.625" customWidth="1"/>
    <col min="6659" max="6661" width="7" customWidth="1"/>
    <col min="6662" max="6662" width="4.625" customWidth="1"/>
    <col min="6663" max="6664" width="10.625" customWidth="1"/>
    <col min="6665" max="6665" width="4.625" customWidth="1"/>
    <col min="6666" max="6667" width="10.625" customWidth="1"/>
    <col min="6668" max="6669" width="12.875" customWidth="1"/>
    <col min="6913" max="6914" width="4.625" customWidth="1"/>
    <col min="6915" max="6917" width="7" customWidth="1"/>
    <col min="6918" max="6918" width="4.625" customWidth="1"/>
    <col min="6919" max="6920" width="10.625" customWidth="1"/>
    <col min="6921" max="6921" width="4.625" customWidth="1"/>
    <col min="6922" max="6923" width="10.625" customWidth="1"/>
    <col min="6924" max="6925" width="12.875" customWidth="1"/>
    <col min="7169" max="7170" width="4.625" customWidth="1"/>
    <col min="7171" max="7173" width="7" customWidth="1"/>
    <col min="7174" max="7174" width="4.625" customWidth="1"/>
    <col min="7175" max="7176" width="10.625" customWidth="1"/>
    <col min="7177" max="7177" width="4.625" customWidth="1"/>
    <col min="7178" max="7179" width="10.625" customWidth="1"/>
    <col min="7180" max="7181" width="12.875" customWidth="1"/>
    <col min="7425" max="7426" width="4.625" customWidth="1"/>
    <col min="7427" max="7429" width="7" customWidth="1"/>
    <col min="7430" max="7430" width="4.625" customWidth="1"/>
    <col min="7431" max="7432" width="10.625" customWidth="1"/>
    <col min="7433" max="7433" width="4.625" customWidth="1"/>
    <col min="7434" max="7435" width="10.625" customWidth="1"/>
    <col min="7436" max="7437" width="12.875" customWidth="1"/>
    <col min="7681" max="7682" width="4.625" customWidth="1"/>
    <col min="7683" max="7685" width="7" customWidth="1"/>
    <col min="7686" max="7686" width="4.625" customWidth="1"/>
    <col min="7687" max="7688" width="10.625" customWidth="1"/>
    <col min="7689" max="7689" width="4.625" customWidth="1"/>
    <col min="7690" max="7691" width="10.625" customWidth="1"/>
    <col min="7692" max="7693" width="12.875" customWidth="1"/>
    <col min="7937" max="7938" width="4.625" customWidth="1"/>
    <col min="7939" max="7941" width="7" customWidth="1"/>
    <col min="7942" max="7942" width="4.625" customWidth="1"/>
    <col min="7943" max="7944" width="10.625" customWidth="1"/>
    <col min="7945" max="7945" width="4.625" customWidth="1"/>
    <col min="7946" max="7947" width="10.625" customWidth="1"/>
    <col min="7948" max="7949" width="12.875" customWidth="1"/>
    <col min="8193" max="8194" width="4.625" customWidth="1"/>
    <col min="8195" max="8197" width="7" customWidth="1"/>
    <col min="8198" max="8198" width="4.625" customWidth="1"/>
    <col min="8199" max="8200" width="10.625" customWidth="1"/>
    <col min="8201" max="8201" width="4.625" customWidth="1"/>
    <col min="8202" max="8203" width="10.625" customWidth="1"/>
    <col min="8204" max="8205" width="12.875" customWidth="1"/>
    <col min="8449" max="8450" width="4.625" customWidth="1"/>
    <col min="8451" max="8453" width="7" customWidth="1"/>
    <col min="8454" max="8454" width="4.625" customWidth="1"/>
    <col min="8455" max="8456" width="10.625" customWidth="1"/>
    <col min="8457" max="8457" width="4.625" customWidth="1"/>
    <col min="8458" max="8459" width="10.625" customWidth="1"/>
    <col min="8460" max="8461" width="12.875" customWidth="1"/>
    <col min="8705" max="8706" width="4.625" customWidth="1"/>
    <col min="8707" max="8709" width="7" customWidth="1"/>
    <col min="8710" max="8710" width="4.625" customWidth="1"/>
    <col min="8711" max="8712" width="10.625" customWidth="1"/>
    <col min="8713" max="8713" width="4.625" customWidth="1"/>
    <col min="8714" max="8715" width="10.625" customWidth="1"/>
    <col min="8716" max="8717" width="12.875" customWidth="1"/>
    <col min="8961" max="8962" width="4.625" customWidth="1"/>
    <col min="8963" max="8965" width="7" customWidth="1"/>
    <col min="8966" max="8966" width="4.625" customWidth="1"/>
    <col min="8967" max="8968" width="10.625" customWidth="1"/>
    <col min="8969" max="8969" width="4.625" customWidth="1"/>
    <col min="8970" max="8971" width="10.625" customWidth="1"/>
    <col min="8972" max="8973" width="12.875" customWidth="1"/>
    <col min="9217" max="9218" width="4.625" customWidth="1"/>
    <col min="9219" max="9221" width="7" customWidth="1"/>
    <col min="9222" max="9222" width="4.625" customWidth="1"/>
    <col min="9223" max="9224" width="10.625" customWidth="1"/>
    <col min="9225" max="9225" width="4.625" customWidth="1"/>
    <col min="9226" max="9227" width="10.625" customWidth="1"/>
    <col min="9228" max="9229" width="12.875" customWidth="1"/>
    <col min="9473" max="9474" width="4.625" customWidth="1"/>
    <col min="9475" max="9477" width="7" customWidth="1"/>
    <col min="9478" max="9478" width="4.625" customWidth="1"/>
    <col min="9479" max="9480" width="10.625" customWidth="1"/>
    <col min="9481" max="9481" width="4.625" customWidth="1"/>
    <col min="9482" max="9483" width="10.625" customWidth="1"/>
    <col min="9484" max="9485" width="12.875" customWidth="1"/>
    <col min="9729" max="9730" width="4.625" customWidth="1"/>
    <col min="9731" max="9733" width="7" customWidth="1"/>
    <col min="9734" max="9734" width="4.625" customWidth="1"/>
    <col min="9735" max="9736" width="10.625" customWidth="1"/>
    <col min="9737" max="9737" width="4.625" customWidth="1"/>
    <col min="9738" max="9739" width="10.625" customWidth="1"/>
    <col min="9740" max="9741" width="12.875" customWidth="1"/>
    <col min="9985" max="9986" width="4.625" customWidth="1"/>
    <col min="9987" max="9989" width="7" customWidth="1"/>
    <col min="9990" max="9990" width="4.625" customWidth="1"/>
    <col min="9991" max="9992" width="10.625" customWidth="1"/>
    <col min="9993" max="9993" width="4.625" customWidth="1"/>
    <col min="9994" max="9995" width="10.625" customWidth="1"/>
    <col min="9996" max="9997" width="12.875" customWidth="1"/>
    <col min="10241" max="10242" width="4.625" customWidth="1"/>
    <col min="10243" max="10245" width="7" customWidth="1"/>
    <col min="10246" max="10246" width="4.625" customWidth="1"/>
    <col min="10247" max="10248" width="10.625" customWidth="1"/>
    <col min="10249" max="10249" width="4.625" customWidth="1"/>
    <col min="10250" max="10251" width="10.625" customWidth="1"/>
    <col min="10252" max="10253" width="12.875" customWidth="1"/>
    <col min="10497" max="10498" width="4.625" customWidth="1"/>
    <col min="10499" max="10501" width="7" customWidth="1"/>
    <col min="10502" max="10502" width="4.625" customWidth="1"/>
    <col min="10503" max="10504" width="10.625" customWidth="1"/>
    <col min="10505" max="10505" width="4.625" customWidth="1"/>
    <col min="10506" max="10507" width="10.625" customWidth="1"/>
    <col min="10508" max="10509" width="12.875" customWidth="1"/>
    <col min="10753" max="10754" width="4.625" customWidth="1"/>
    <col min="10755" max="10757" width="7" customWidth="1"/>
    <col min="10758" max="10758" width="4.625" customWidth="1"/>
    <col min="10759" max="10760" width="10.625" customWidth="1"/>
    <col min="10761" max="10761" width="4.625" customWidth="1"/>
    <col min="10762" max="10763" width="10.625" customWidth="1"/>
    <col min="10764" max="10765" width="12.875" customWidth="1"/>
    <col min="11009" max="11010" width="4.625" customWidth="1"/>
    <col min="11011" max="11013" width="7" customWidth="1"/>
    <col min="11014" max="11014" width="4.625" customWidth="1"/>
    <col min="11015" max="11016" width="10.625" customWidth="1"/>
    <col min="11017" max="11017" width="4.625" customWidth="1"/>
    <col min="11018" max="11019" width="10.625" customWidth="1"/>
    <col min="11020" max="11021" width="12.875" customWidth="1"/>
    <col min="11265" max="11266" width="4.625" customWidth="1"/>
    <col min="11267" max="11269" width="7" customWidth="1"/>
    <col min="11270" max="11270" width="4.625" customWidth="1"/>
    <col min="11271" max="11272" width="10.625" customWidth="1"/>
    <col min="11273" max="11273" width="4.625" customWidth="1"/>
    <col min="11274" max="11275" width="10.625" customWidth="1"/>
    <col min="11276" max="11277" width="12.875" customWidth="1"/>
    <col min="11521" max="11522" width="4.625" customWidth="1"/>
    <col min="11523" max="11525" width="7" customWidth="1"/>
    <col min="11526" max="11526" width="4.625" customWidth="1"/>
    <col min="11527" max="11528" width="10.625" customWidth="1"/>
    <col min="11529" max="11529" width="4.625" customWidth="1"/>
    <col min="11530" max="11531" width="10.625" customWidth="1"/>
    <col min="11532" max="11533" width="12.875" customWidth="1"/>
    <col min="11777" max="11778" width="4.625" customWidth="1"/>
    <col min="11779" max="11781" width="7" customWidth="1"/>
    <col min="11782" max="11782" width="4.625" customWidth="1"/>
    <col min="11783" max="11784" width="10.625" customWidth="1"/>
    <col min="11785" max="11785" width="4.625" customWidth="1"/>
    <col min="11786" max="11787" width="10.625" customWidth="1"/>
    <col min="11788" max="11789" width="12.875" customWidth="1"/>
    <col min="12033" max="12034" width="4.625" customWidth="1"/>
    <col min="12035" max="12037" width="7" customWidth="1"/>
    <col min="12038" max="12038" width="4.625" customWidth="1"/>
    <col min="12039" max="12040" width="10.625" customWidth="1"/>
    <col min="12041" max="12041" width="4.625" customWidth="1"/>
    <col min="12042" max="12043" width="10.625" customWidth="1"/>
    <col min="12044" max="12045" width="12.875" customWidth="1"/>
    <col min="12289" max="12290" width="4.625" customWidth="1"/>
    <col min="12291" max="12293" width="7" customWidth="1"/>
    <col min="12294" max="12294" width="4.625" customWidth="1"/>
    <col min="12295" max="12296" width="10.625" customWidth="1"/>
    <col min="12297" max="12297" width="4.625" customWidth="1"/>
    <col min="12298" max="12299" width="10.625" customWidth="1"/>
    <col min="12300" max="12301" width="12.875" customWidth="1"/>
    <col min="12545" max="12546" width="4.625" customWidth="1"/>
    <col min="12547" max="12549" width="7" customWidth="1"/>
    <col min="12550" max="12550" width="4.625" customWidth="1"/>
    <col min="12551" max="12552" width="10.625" customWidth="1"/>
    <col min="12553" max="12553" width="4.625" customWidth="1"/>
    <col min="12554" max="12555" width="10.625" customWidth="1"/>
    <col min="12556" max="12557" width="12.875" customWidth="1"/>
    <col min="12801" max="12802" width="4.625" customWidth="1"/>
    <col min="12803" max="12805" width="7" customWidth="1"/>
    <col min="12806" max="12806" width="4.625" customWidth="1"/>
    <col min="12807" max="12808" width="10.625" customWidth="1"/>
    <col min="12809" max="12809" width="4.625" customWidth="1"/>
    <col min="12810" max="12811" width="10.625" customWidth="1"/>
    <col min="12812" max="12813" width="12.875" customWidth="1"/>
    <col min="13057" max="13058" width="4.625" customWidth="1"/>
    <col min="13059" max="13061" width="7" customWidth="1"/>
    <col min="13062" max="13062" width="4.625" customWidth="1"/>
    <col min="13063" max="13064" width="10.625" customWidth="1"/>
    <col min="13065" max="13065" width="4.625" customWidth="1"/>
    <col min="13066" max="13067" width="10.625" customWidth="1"/>
    <col min="13068" max="13069" width="12.875" customWidth="1"/>
    <col min="13313" max="13314" width="4.625" customWidth="1"/>
    <col min="13315" max="13317" width="7" customWidth="1"/>
    <col min="13318" max="13318" width="4.625" customWidth="1"/>
    <col min="13319" max="13320" width="10.625" customWidth="1"/>
    <col min="13321" max="13321" width="4.625" customWidth="1"/>
    <col min="13322" max="13323" width="10.625" customWidth="1"/>
    <col min="13324" max="13325" width="12.875" customWidth="1"/>
    <col min="13569" max="13570" width="4.625" customWidth="1"/>
    <col min="13571" max="13573" width="7" customWidth="1"/>
    <col min="13574" max="13574" width="4.625" customWidth="1"/>
    <col min="13575" max="13576" width="10.625" customWidth="1"/>
    <col min="13577" max="13577" width="4.625" customWidth="1"/>
    <col min="13578" max="13579" width="10.625" customWidth="1"/>
    <col min="13580" max="13581" width="12.875" customWidth="1"/>
    <col min="13825" max="13826" width="4.625" customWidth="1"/>
    <col min="13827" max="13829" width="7" customWidth="1"/>
    <col min="13830" max="13830" width="4.625" customWidth="1"/>
    <col min="13831" max="13832" width="10.625" customWidth="1"/>
    <col min="13833" max="13833" width="4.625" customWidth="1"/>
    <col min="13834" max="13835" width="10.625" customWidth="1"/>
    <col min="13836" max="13837" width="12.875" customWidth="1"/>
    <col min="14081" max="14082" width="4.625" customWidth="1"/>
    <col min="14083" max="14085" width="7" customWidth="1"/>
    <col min="14086" max="14086" width="4.625" customWidth="1"/>
    <col min="14087" max="14088" width="10.625" customWidth="1"/>
    <col min="14089" max="14089" width="4.625" customWidth="1"/>
    <col min="14090" max="14091" width="10.625" customWidth="1"/>
    <col min="14092" max="14093" width="12.875" customWidth="1"/>
    <col min="14337" max="14338" width="4.625" customWidth="1"/>
    <col min="14339" max="14341" width="7" customWidth="1"/>
    <col min="14342" max="14342" width="4.625" customWidth="1"/>
    <col min="14343" max="14344" width="10.625" customWidth="1"/>
    <col min="14345" max="14345" width="4.625" customWidth="1"/>
    <col min="14346" max="14347" width="10.625" customWidth="1"/>
    <col min="14348" max="14349" width="12.875" customWidth="1"/>
    <col min="14593" max="14594" width="4.625" customWidth="1"/>
    <col min="14595" max="14597" width="7" customWidth="1"/>
    <col min="14598" max="14598" width="4.625" customWidth="1"/>
    <col min="14599" max="14600" width="10.625" customWidth="1"/>
    <col min="14601" max="14601" width="4.625" customWidth="1"/>
    <col min="14602" max="14603" width="10.625" customWidth="1"/>
    <col min="14604" max="14605" width="12.875" customWidth="1"/>
    <col min="14849" max="14850" width="4.625" customWidth="1"/>
    <col min="14851" max="14853" width="7" customWidth="1"/>
    <col min="14854" max="14854" width="4.625" customWidth="1"/>
    <col min="14855" max="14856" width="10.625" customWidth="1"/>
    <col min="14857" max="14857" width="4.625" customWidth="1"/>
    <col min="14858" max="14859" width="10.625" customWidth="1"/>
    <col min="14860" max="14861" width="12.875" customWidth="1"/>
    <col min="15105" max="15106" width="4.625" customWidth="1"/>
    <col min="15107" max="15109" width="7" customWidth="1"/>
    <col min="15110" max="15110" width="4.625" customWidth="1"/>
    <col min="15111" max="15112" width="10.625" customWidth="1"/>
    <col min="15113" max="15113" width="4.625" customWidth="1"/>
    <col min="15114" max="15115" width="10.625" customWidth="1"/>
    <col min="15116" max="15117" width="12.875" customWidth="1"/>
    <col min="15361" max="15362" width="4.625" customWidth="1"/>
    <col min="15363" max="15365" width="7" customWidth="1"/>
    <col min="15366" max="15366" width="4.625" customWidth="1"/>
    <col min="15367" max="15368" width="10.625" customWidth="1"/>
    <col min="15369" max="15369" width="4.625" customWidth="1"/>
    <col min="15370" max="15371" width="10.625" customWidth="1"/>
    <col min="15372" max="15373" width="12.875" customWidth="1"/>
    <col min="15617" max="15618" width="4.625" customWidth="1"/>
    <col min="15619" max="15621" width="7" customWidth="1"/>
    <col min="15622" max="15622" width="4.625" customWidth="1"/>
    <col min="15623" max="15624" width="10.625" customWidth="1"/>
    <col min="15625" max="15625" width="4.625" customWidth="1"/>
    <col min="15626" max="15627" width="10.625" customWidth="1"/>
    <col min="15628" max="15629" width="12.875" customWidth="1"/>
    <col min="15873" max="15874" width="4.625" customWidth="1"/>
    <col min="15875" max="15877" width="7" customWidth="1"/>
    <col min="15878" max="15878" width="4.625" customWidth="1"/>
    <col min="15879" max="15880" width="10.625" customWidth="1"/>
    <col min="15881" max="15881" width="4.625" customWidth="1"/>
    <col min="15882" max="15883" width="10.625" customWidth="1"/>
    <col min="15884" max="15885" width="12.875" customWidth="1"/>
    <col min="16129" max="16130" width="4.625" customWidth="1"/>
    <col min="16131" max="16133" width="7" customWidth="1"/>
    <col min="16134" max="16134" width="4.625" customWidth="1"/>
    <col min="16135" max="16136" width="10.625" customWidth="1"/>
    <col min="16137" max="16137" width="4.625" customWidth="1"/>
    <col min="16138" max="16139" width="10.625" customWidth="1"/>
    <col min="16140" max="16141" width="12.875" customWidth="1"/>
  </cols>
  <sheetData>
    <row r="1" spans="1:16" ht="33" customHeight="1">
      <c r="A1" s="151" t="s">
        <v>234</v>
      </c>
      <c r="B1" s="151"/>
      <c r="C1" s="151"/>
      <c r="D1" s="151"/>
      <c r="E1" s="151"/>
      <c r="F1" s="151"/>
      <c r="G1" s="151"/>
      <c r="H1" s="151"/>
      <c r="I1" s="151"/>
      <c r="J1" s="151"/>
      <c r="K1" s="151"/>
      <c r="L1" s="151"/>
      <c r="M1" s="151"/>
    </row>
    <row r="2" spans="1:16" ht="18.75">
      <c r="A2" s="344"/>
      <c r="B2" s="344"/>
      <c r="C2" s="344"/>
      <c r="D2" s="344"/>
      <c r="E2" s="344"/>
      <c r="F2" s="344"/>
      <c r="G2" s="344"/>
      <c r="H2" s="344"/>
      <c r="I2" s="344"/>
      <c r="J2" s="344"/>
      <c r="K2" s="344"/>
      <c r="L2" s="344"/>
      <c r="M2" s="344"/>
      <c r="N2" s="152"/>
      <c r="O2" s="152"/>
      <c r="P2" s="152"/>
    </row>
    <row r="3" spans="1:16" ht="14.25">
      <c r="A3" s="314" t="s">
        <v>235</v>
      </c>
      <c r="B3" s="314"/>
      <c r="C3" s="314"/>
      <c r="D3" s="314"/>
      <c r="E3" s="314"/>
      <c r="F3" s="314"/>
      <c r="G3" s="314"/>
      <c r="H3" s="154"/>
      <c r="I3" s="154"/>
      <c r="J3" s="154"/>
    </row>
    <row r="4" spans="1:16" ht="14.25">
      <c r="A4" s="146"/>
      <c r="B4" s="146"/>
      <c r="K4" s="350" t="str">
        <f>IF(経費支出管理表!H4="","",経費支出管理表!H4)</f>
        <v/>
      </c>
      <c r="L4" s="350"/>
      <c r="M4" s="350"/>
    </row>
    <row r="5" spans="1:16" ht="13.5" customHeight="1">
      <c r="K5" s="351" t="s">
        <v>236</v>
      </c>
      <c r="L5" s="351"/>
      <c r="M5" s="351"/>
    </row>
    <row r="6" spans="1:16" ht="14.25">
      <c r="A6" s="126"/>
      <c r="B6" s="126"/>
    </row>
    <row r="7" spans="1:16" ht="14.25">
      <c r="A7" s="314" t="s">
        <v>237</v>
      </c>
      <c r="B7" s="314"/>
      <c r="C7" s="314"/>
      <c r="D7" s="314"/>
      <c r="E7" s="314"/>
      <c r="F7" s="314"/>
      <c r="G7" s="314"/>
      <c r="H7" s="314"/>
      <c r="I7" s="314"/>
      <c r="J7" s="314"/>
      <c r="K7" s="314"/>
      <c r="L7" s="314"/>
      <c r="M7" s="314"/>
    </row>
    <row r="8" spans="1:16" ht="14.25">
      <c r="A8" s="126"/>
      <c r="B8" s="126"/>
    </row>
    <row r="9" spans="1:16" ht="19.5" customHeight="1">
      <c r="E9" s="314" t="s">
        <v>177</v>
      </c>
      <c r="F9" s="314"/>
      <c r="G9" s="314"/>
      <c r="H9" s="342" t="str">
        <f>IF(様式第9精算払請求書!D9="","",様式第9精算払請求書!D9)</f>
        <v/>
      </c>
      <c r="I9" s="342"/>
      <c r="J9" s="342"/>
      <c r="K9" s="342"/>
      <c r="L9" s="342"/>
      <c r="M9" s="342"/>
    </row>
    <row r="10" spans="1:16" ht="19.5" customHeight="1">
      <c r="E10" s="136"/>
      <c r="F10" s="136"/>
      <c r="G10" s="136"/>
      <c r="H10" s="398" t="str">
        <f>IF(様式第9精算払請求書!D10="","",様式第9精算払請求書!D10)</f>
        <v/>
      </c>
      <c r="I10" s="398"/>
      <c r="J10" s="398"/>
      <c r="K10" s="398"/>
      <c r="L10" s="398"/>
      <c r="M10" s="398"/>
    </row>
    <row r="11" spans="1:16" ht="19.5" customHeight="1">
      <c r="E11" s="314" t="s">
        <v>178</v>
      </c>
      <c r="F11" s="314"/>
      <c r="G11" s="314"/>
      <c r="H11" s="342" t="str">
        <f>IF(様式第9精算払請求書!D11="","",様式第9精算払請求書!D11)</f>
        <v/>
      </c>
      <c r="I11" s="342"/>
      <c r="J11" s="342"/>
      <c r="K11" s="342"/>
      <c r="L11" s="342"/>
      <c r="M11" s="342"/>
    </row>
    <row r="12" spans="1:16" ht="19.5" customHeight="1">
      <c r="C12" s="137"/>
      <c r="E12" s="342" t="s">
        <v>179</v>
      </c>
      <c r="F12" s="342"/>
      <c r="G12" s="342"/>
      <c r="H12" s="342" t="str">
        <f>IF(様式第9精算払請求書!D12="","",様式第9精算払請求書!D12)</f>
        <v/>
      </c>
      <c r="I12" s="342"/>
      <c r="J12" s="342"/>
      <c r="K12" s="342"/>
      <c r="L12" s="342"/>
      <c r="M12" s="138" t="s">
        <v>180</v>
      </c>
    </row>
    <row r="13" spans="1:16">
      <c r="E13" s="156"/>
      <c r="F13" s="156"/>
      <c r="G13" s="156"/>
      <c r="H13" s="156"/>
      <c r="I13" s="156"/>
      <c r="J13" s="156"/>
      <c r="K13" s="156"/>
      <c r="L13" s="156"/>
      <c r="M13" s="156"/>
    </row>
    <row r="14" spans="1:16">
      <c r="C14" s="157"/>
      <c r="D14" s="157"/>
      <c r="E14" s="157"/>
      <c r="F14" s="157"/>
      <c r="G14" s="157"/>
      <c r="H14" s="157"/>
      <c r="I14" s="157"/>
      <c r="J14" s="157"/>
      <c r="K14" s="157"/>
      <c r="L14" s="157"/>
    </row>
    <row r="15" spans="1:16" ht="14.25">
      <c r="A15" s="315" t="s">
        <v>238</v>
      </c>
      <c r="B15" s="315"/>
      <c r="C15" s="315"/>
      <c r="D15" s="315"/>
      <c r="E15" s="315"/>
      <c r="F15" s="315"/>
      <c r="G15" s="315"/>
      <c r="H15" s="315"/>
      <c r="I15" s="315"/>
      <c r="J15" s="315"/>
      <c r="K15" s="315"/>
      <c r="L15" s="315"/>
      <c r="M15" s="315"/>
    </row>
    <row r="16" spans="1:16" ht="18.75" customHeight="1">
      <c r="A16" s="126"/>
      <c r="B16" s="126"/>
    </row>
    <row r="17" spans="1:13" ht="14.25">
      <c r="A17" s="314" t="s">
        <v>315</v>
      </c>
      <c r="B17" s="314"/>
      <c r="C17" s="314"/>
      <c r="D17" s="314"/>
      <c r="E17" s="314"/>
      <c r="F17" s="314"/>
      <c r="G17" s="314"/>
      <c r="H17" s="314"/>
      <c r="I17" s="314"/>
      <c r="J17" s="314"/>
      <c r="K17" s="314"/>
      <c r="L17" s="314"/>
      <c r="M17" s="314"/>
    </row>
    <row r="18" spans="1:13" ht="14.25">
      <c r="A18" s="314" t="s">
        <v>316</v>
      </c>
      <c r="B18" s="314"/>
      <c r="C18" s="314"/>
      <c r="D18" s="314"/>
      <c r="E18" s="314"/>
      <c r="F18" s="314"/>
      <c r="G18" s="314"/>
      <c r="H18" s="314"/>
      <c r="I18" s="314"/>
      <c r="J18" s="314"/>
      <c r="K18" s="314"/>
      <c r="L18" s="314"/>
      <c r="M18" s="314"/>
    </row>
    <row r="19" spans="1:13" ht="18" customHeight="1">
      <c r="A19" s="153"/>
      <c r="B19" s="153"/>
    </row>
    <row r="20" spans="1:13" ht="14.25">
      <c r="A20" s="315" t="s">
        <v>143</v>
      </c>
      <c r="B20" s="315"/>
      <c r="C20" s="315"/>
      <c r="D20" s="315"/>
      <c r="E20" s="315"/>
      <c r="F20" s="315"/>
      <c r="G20" s="315"/>
      <c r="H20" s="315"/>
      <c r="I20" s="315"/>
      <c r="J20" s="315"/>
      <c r="K20" s="315"/>
      <c r="L20" s="315"/>
      <c r="M20" s="315"/>
    </row>
    <row r="21" spans="1:13" ht="16.5" customHeight="1">
      <c r="A21" s="126"/>
      <c r="B21" s="126"/>
    </row>
    <row r="22" spans="1:13" ht="15.75" customHeight="1">
      <c r="A22" s="314" t="s">
        <v>219</v>
      </c>
      <c r="B22" s="314"/>
      <c r="C22" s="314"/>
      <c r="D22" s="314"/>
      <c r="E22" s="314"/>
      <c r="F22" s="314"/>
      <c r="G22" s="314"/>
      <c r="H22" s="314"/>
      <c r="I22" s="314"/>
      <c r="J22" s="314"/>
      <c r="K22" s="314"/>
      <c r="L22" s="314"/>
      <c r="M22" s="314"/>
    </row>
    <row r="23" spans="1:13" ht="15.75" customHeight="1">
      <c r="A23" s="314" t="s">
        <v>220</v>
      </c>
      <c r="B23" s="314"/>
      <c r="C23" s="314"/>
      <c r="D23" s="314"/>
      <c r="E23" s="314"/>
      <c r="F23" s="314"/>
      <c r="G23" s="314"/>
      <c r="H23" s="314"/>
      <c r="I23" s="314"/>
      <c r="J23" s="314"/>
      <c r="K23" s="314"/>
      <c r="L23" s="314"/>
      <c r="M23" s="314"/>
    </row>
    <row r="24" spans="1:13" ht="15.75" customHeight="1">
      <c r="A24" s="314" t="str">
        <f>様式第9精算払請求書!A24</f>
        <v>　　　　（20●年　月　日交付決定（第●回受付締切分））</v>
      </c>
      <c r="B24" s="314"/>
      <c r="C24" s="314"/>
      <c r="D24" s="314"/>
      <c r="E24" s="314"/>
      <c r="F24" s="314"/>
      <c r="G24" s="314"/>
      <c r="H24" s="314"/>
      <c r="I24" s="314"/>
      <c r="J24" s="314"/>
      <c r="K24" s="314"/>
      <c r="L24" s="314"/>
      <c r="M24" s="314"/>
    </row>
    <row r="25" spans="1:13" ht="14.25">
      <c r="A25" s="126"/>
      <c r="B25" s="126"/>
      <c r="C25" s="38"/>
      <c r="D25" s="38"/>
      <c r="E25" s="38"/>
      <c r="F25" s="38"/>
      <c r="G25" s="38"/>
      <c r="H25" s="38"/>
      <c r="I25" s="38"/>
      <c r="J25" s="38"/>
      <c r="K25" s="38"/>
      <c r="L25" s="38"/>
      <c r="M25" s="38"/>
    </row>
    <row r="26" spans="1:13" ht="15.75" customHeight="1">
      <c r="A26" s="314" t="s">
        <v>239</v>
      </c>
      <c r="B26" s="314"/>
      <c r="C26" s="314"/>
      <c r="D26" s="314"/>
      <c r="E26" s="314"/>
      <c r="F26" s="314"/>
      <c r="G26" s="314"/>
      <c r="H26" s="314"/>
      <c r="I26" s="314"/>
      <c r="J26" s="314"/>
      <c r="K26" s="314"/>
      <c r="L26" s="314"/>
      <c r="M26" s="314"/>
    </row>
    <row r="27" spans="1:13" ht="15.75" customHeight="1">
      <c r="A27" s="314" t="s">
        <v>240</v>
      </c>
      <c r="B27" s="314"/>
      <c r="C27" s="314"/>
      <c r="D27" s="314"/>
      <c r="E27" s="314"/>
      <c r="F27" s="314"/>
      <c r="G27" s="314"/>
      <c r="H27" s="314"/>
      <c r="I27" s="314"/>
      <c r="J27" s="314"/>
      <c r="K27" s="314"/>
      <c r="L27" s="314"/>
      <c r="M27" s="314"/>
    </row>
    <row r="28" spans="1:13" ht="15.75" customHeight="1">
      <c r="A28" s="314" t="s">
        <v>241</v>
      </c>
      <c r="B28" s="314"/>
      <c r="C28" s="314"/>
      <c r="D28" s="314"/>
      <c r="E28" s="314"/>
      <c r="F28" s="314"/>
      <c r="G28" s="314"/>
      <c r="H28" s="314"/>
      <c r="I28" s="314"/>
      <c r="J28" s="314"/>
      <c r="K28" s="314"/>
      <c r="L28" s="314"/>
      <c r="M28" s="314"/>
    </row>
    <row r="29" spans="1:13" ht="15.75" customHeight="1">
      <c r="A29" s="395" t="s">
        <v>285</v>
      </c>
      <c r="B29" s="314"/>
      <c r="C29" s="314"/>
      <c r="D29" s="314"/>
      <c r="E29" s="314"/>
      <c r="F29" s="314"/>
      <c r="G29" s="314"/>
      <c r="H29" s="314"/>
      <c r="I29" s="314"/>
      <c r="J29" s="314"/>
      <c r="K29" s="314"/>
      <c r="L29" s="314"/>
      <c r="M29" s="314"/>
    </row>
    <row r="30" spans="1:13" ht="14.25">
      <c r="A30" s="136"/>
      <c r="B30" s="136"/>
      <c r="C30" s="26"/>
      <c r="D30" s="26"/>
      <c r="E30" s="26"/>
      <c r="F30" s="26"/>
      <c r="G30" s="26"/>
      <c r="H30" s="26"/>
      <c r="I30" s="26"/>
      <c r="J30" s="26"/>
      <c r="K30" s="26"/>
      <c r="L30" s="26"/>
      <c r="M30" s="26"/>
    </row>
    <row r="31" spans="1:13" ht="15.75" customHeight="1">
      <c r="A31" s="314" t="s">
        <v>242</v>
      </c>
      <c r="B31" s="314"/>
      <c r="C31" s="314"/>
      <c r="D31" s="314"/>
      <c r="E31" s="314"/>
      <c r="F31" s="314"/>
      <c r="G31" s="314"/>
      <c r="H31" s="314"/>
      <c r="I31" s="314"/>
      <c r="J31" s="314"/>
      <c r="K31" s="314"/>
      <c r="L31" s="314"/>
      <c r="M31" s="314"/>
    </row>
    <row r="32" spans="1:13" ht="15.75" customHeight="1">
      <c r="A32" s="314" t="s">
        <v>317</v>
      </c>
      <c r="B32" s="314"/>
      <c r="C32" s="314"/>
      <c r="D32" s="314"/>
      <c r="E32" s="314"/>
      <c r="F32" s="314"/>
      <c r="G32" s="314"/>
      <c r="H32" s="314"/>
      <c r="I32" s="314"/>
      <c r="J32" s="314"/>
      <c r="K32" s="314"/>
      <c r="L32" s="314"/>
      <c r="M32" s="314"/>
    </row>
    <row r="33" spans="1:13" ht="21.75" customHeight="1">
      <c r="A33" s="158"/>
      <c r="B33" s="396"/>
      <c r="C33" s="397"/>
      <c r="D33" s="397"/>
      <c r="E33" s="397"/>
      <c r="F33" s="397"/>
      <c r="G33" s="397"/>
      <c r="H33" s="397"/>
      <c r="I33" s="397"/>
      <c r="J33" s="397"/>
      <c r="K33" s="397"/>
      <c r="L33" s="397"/>
      <c r="M33" s="397"/>
    </row>
    <row r="34" spans="1:13" ht="15.75">
      <c r="A34" s="153"/>
      <c r="B34" s="153"/>
    </row>
    <row r="35" spans="1:13" ht="15.75" customHeight="1">
      <c r="A35" s="314" t="s">
        <v>243</v>
      </c>
      <c r="B35" s="314"/>
      <c r="C35" s="314"/>
      <c r="D35" s="314"/>
      <c r="E35" s="314"/>
      <c r="F35" s="314"/>
      <c r="G35" s="314"/>
      <c r="H35" s="314"/>
      <c r="I35" s="314"/>
      <c r="J35" s="314"/>
      <c r="K35" s="314"/>
      <c r="L35" s="314"/>
      <c r="M35" s="314"/>
    </row>
    <row r="36" spans="1:13" ht="21.75" customHeight="1">
      <c r="A36" s="158"/>
      <c r="B36" s="396"/>
      <c r="C36" s="397"/>
      <c r="D36" s="397"/>
      <c r="E36" s="397"/>
      <c r="F36" s="397"/>
      <c r="G36" s="397"/>
      <c r="H36" s="397"/>
      <c r="I36" s="397"/>
      <c r="J36" s="397"/>
      <c r="K36" s="397"/>
      <c r="L36" s="397"/>
      <c r="M36" s="397"/>
    </row>
    <row r="37" spans="1:13" ht="15.75">
      <c r="A37" s="159"/>
      <c r="B37" s="159"/>
      <c r="C37" s="27"/>
      <c r="D37" s="27"/>
      <c r="E37" s="27"/>
      <c r="F37" s="27"/>
      <c r="G37" s="27"/>
      <c r="H37" s="27"/>
      <c r="I37" s="27"/>
      <c r="J37" s="27"/>
      <c r="K37" s="27"/>
      <c r="L37" s="27"/>
      <c r="M37" s="27"/>
    </row>
    <row r="38" spans="1:13" ht="15.75" customHeight="1">
      <c r="A38" s="314" t="s">
        <v>244</v>
      </c>
      <c r="B38" s="314"/>
      <c r="C38" s="314"/>
      <c r="D38" s="314"/>
      <c r="E38" s="314"/>
      <c r="F38" s="314"/>
      <c r="G38" s="314"/>
      <c r="H38" s="314"/>
      <c r="I38" s="314"/>
      <c r="J38" s="314"/>
      <c r="K38" s="314"/>
      <c r="L38" s="314"/>
      <c r="M38" s="314"/>
    </row>
    <row r="39" spans="1:13" ht="20.25" customHeight="1">
      <c r="A39" s="136"/>
      <c r="B39" s="388"/>
      <c r="C39" s="389"/>
      <c r="D39" s="389"/>
      <c r="E39" s="389"/>
      <c r="F39" s="389"/>
      <c r="G39" s="389"/>
      <c r="H39" s="389"/>
      <c r="I39" s="389"/>
      <c r="J39" s="389"/>
      <c r="K39" s="389"/>
      <c r="L39" s="389"/>
      <c r="M39" s="389"/>
    </row>
    <row r="40" spans="1:13" ht="20.25" customHeight="1">
      <c r="A40" s="136"/>
      <c r="B40" s="389"/>
      <c r="C40" s="389"/>
      <c r="D40" s="389"/>
      <c r="E40" s="389"/>
      <c r="F40" s="389"/>
      <c r="G40" s="389"/>
      <c r="H40" s="389"/>
      <c r="I40" s="389"/>
      <c r="J40" s="389"/>
      <c r="K40" s="389"/>
      <c r="L40" s="389"/>
      <c r="M40" s="389"/>
    </row>
    <row r="41" spans="1:13" ht="20.25" customHeight="1">
      <c r="A41" s="136"/>
      <c r="B41" s="389"/>
      <c r="C41" s="389"/>
      <c r="D41" s="389"/>
      <c r="E41" s="389"/>
      <c r="F41" s="389"/>
      <c r="G41" s="389"/>
      <c r="H41" s="389"/>
      <c r="I41" s="389"/>
      <c r="J41" s="389"/>
      <c r="K41" s="389"/>
      <c r="L41" s="389"/>
      <c r="M41" s="389"/>
    </row>
    <row r="42" spans="1:13" ht="20.25" customHeight="1">
      <c r="A42" s="159"/>
      <c r="B42" s="389"/>
      <c r="C42" s="389"/>
      <c r="D42" s="389"/>
      <c r="E42" s="389"/>
      <c r="F42" s="389"/>
      <c r="G42" s="389"/>
      <c r="H42" s="389"/>
      <c r="I42" s="389"/>
      <c r="J42" s="389"/>
      <c r="K42" s="389"/>
      <c r="L42" s="389"/>
      <c r="M42" s="389"/>
    </row>
    <row r="43" spans="1:13" ht="20.25" customHeight="1">
      <c r="A43" s="159"/>
      <c r="B43" s="389"/>
      <c r="C43" s="389"/>
      <c r="D43" s="389"/>
      <c r="E43" s="389"/>
      <c r="F43" s="389"/>
      <c r="G43" s="389"/>
      <c r="H43" s="389"/>
      <c r="I43" s="389"/>
      <c r="J43" s="389"/>
      <c r="K43" s="389"/>
      <c r="L43" s="389"/>
      <c r="M43" s="389"/>
    </row>
    <row r="44" spans="1:13" ht="20.25" customHeight="1">
      <c r="A44" s="159"/>
      <c r="B44" s="389"/>
      <c r="C44" s="389"/>
      <c r="D44" s="389"/>
      <c r="E44" s="389"/>
      <c r="F44" s="389"/>
      <c r="G44" s="389"/>
      <c r="H44" s="389"/>
      <c r="I44" s="389"/>
      <c r="J44" s="389"/>
      <c r="K44" s="389"/>
      <c r="L44" s="389"/>
      <c r="M44" s="389"/>
    </row>
    <row r="45" spans="1:13" ht="20.25" customHeight="1">
      <c r="A45" s="159"/>
      <c r="B45" s="160"/>
      <c r="C45" s="160"/>
      <c r="D45" s="160"/>
      <c r="E45" s="160"/>
      <c r="F45" s="160"/>
      <c r="G45" s="160"/>
      <c r="H45" s="160"/>
      <c r="I45" s="160"/>
      <c r="J45" s="160"/>
      <c r="K45" s="160"/>
      <c r="L45" s="160"/>
      <c r="M45" s="160"/>
    </row>
    <row r="46" spans="1:13" ht="15.75" customHeight="1">
      <c r="A46" s="314" t="s">
        <v>245</v>
      </c>
      <c r="B46" s="314"/>
      <c r="C46" s="314"/>
      <c r="D46" s="314"/>
      <c r="E46" s="314"/>
      <c r="F46" s="314"/>
      <c r="G46" s="314"/>
      <c r="H46" s="314"/>
      <c r="I46" s="314"/>
      <c r="J46" s="314"/>
      <c r="K46" s="314"/>
      <c r="L46" s="314"/>
      <c r="M46" s="314"/>
    </row>
    <row r="47" spans="1:13" ht="20.25" customHeight="1">
      <c r="A47" s="159"/>
      <c r="B47" s="388"/>
      <c r="C47" s="389"/>
      <c r="D47" s="389"/>
      <c r="E47" s="389"/>
      <c r="F47" s="389"/>
      <c r="G47" s="389"/>
      <c r="H47" s="389"/>
      <c r="I47" s="389"/>
      <c r="J47" s="389"/>
      <c r="K47" s="389"/>
      <c r="L47" s="389"/>
      <c r="M47" s="389"/>
    </row>
    <row r="48" spans="1:13" ht="20.25" customHeight="1">
      <c r="A48" s="159"/>
      <c r="B48" s="389"/>
      <c r="C48" s="389"/>
      <c r="D48" s="389"/>
      <c r="E48" s="389"/>
      <c r="F48" s="389"/>
      <c r="G48" s="389"/>
      <c r="H48" s="389"/>
      <c r="I48" s="389"/>
      <c r="J48" s="389"/>
      <c r="K48" s="389"/>
      <c r="L48" s="389"/>
      <c r="M48" s="389"/>
    </row>
    <row r="49" spans="1:13" ht="20.25" customHeight="1">
      <c r="A49" s="159"/>
      <c r="B49" s="389"/>
      <c r="C49" s="389"/>
      <c r="D49" s="389"/>
      <c r="E49" s="389"/>
      <c r="F49" s="389"/>
      <c r="G49" s="389"/>
      <c r="H49" s="389"/>
      <c r="I49" s="389"/>
      <c r="J49" s="389"/>
      <c r="K49" s="389"/>
      <c r="L49" s="389"/>
      <c r="M49" s="389"/>
    </row>
    <row r="50" spans="1:13" ht="20.25" customHeight="1">
      <c r="A50" s="159"/>
      <c r="B50" s="389"/>
      <c r="C50" s="389"/>
      <c r="D50" s="389"/>
      <c r="E50" s="389"/>
      <c r="F50" s="389"/>
      <c r="G50" s="389"/>
      <c r="H50" s="389"/>
      <c r="I50" s="389"/>
      <c r="J50" s="389"/>
      <c r="K50" s="389"/>
      <c r="L50" s="389"/>
      <c r="M50" s="389"/>
    </row>
    <row r="51" spans="1:13" ht="20.25" customHeight="1">
      <c r="A51" s="159"/>
      <c r="B51" s="389"/>
      <c r="C51" s="389"/>
      <c r="D51" s="389"/>
      <c r="E51" s="389"/>
      <c r="F51" s="389"/>
      <c r="G51" s="389"/>
      <c r="H51" s="389"/>
      <c r="I51" s="389"/>
      <c r="J51" s="389"/>
      <c r="K51" s="389"/>
      <c r="L51" s="389"/>
      <c r="M51" s="389"/>
    </row>
    <row r="52" spans="1:13" ht="20.25" customHeight="1">
      <c r="A52" s="159"/>
      <c r="B52" s="389"/>
      <c r="C52" s="389"/>
      <c r="D52" s="389"/>
      <c r="E52" s="389"/>
      <c r="F52" s="389"/>
      <c r="G52" s="389"/>
      <c r="H52" s="389"/>
      <c r="I52" s="389"/>
      <c r="J52" s="389"/>
      <c r="K52" s="389"/>
      <c r="L52" s="389"/>
      <c r="M52" s="389"/>
    </row>
    <row r="53" spans="1:13" ht="20.25" customHeight="1">
      <c r="A53" s="159"/>
      <c r="B53" s="161"/>
      <c r="C53" s="161"/>
      <c r="D53" s="161"/>
      <c r="E53" s="161"/>
      <c r="F53" s="161"/>
      <c r="G53" s="161"/>
      <c r="H53" s="161"/>
      <c r="I53" s="161"/>
      <c r="J53" s="161"/>
      <c r="K53" s="161"/>
      <c r="L53" s="161"/>
      <c r="M53" s="161"/>
    </row>
    <row r="54" spans="1:13" ht="15.75" customHeight="1">
      <c r="A54" s="314" t="s">
        <v>246</v>
      </c>
      <c r="B54" s="314"/>
      <c r="C54" s="314"/>
      <c r="D54" s="314"/>
      <c r="E54" s="314"/>
      <c r="F54" s="314"/>
      <c r="G54" s="314"/>
      <c r="H54" s="314"/>
      <c r="I54" s="314"/>
      <c r="J54" s="314"/>
      <c r="K54" s="314"/>
      <c r="L54" s="314"/>
      <c r="M54" s="27"/>
    </row>
    <row r="55" spans="1:13" ht="15.75">
      <c r="A55" s="159"/>
      <c r="B55" s="159"/>
      <c r="C55" s="27"/>
      <c r="D55" s="27"/>
      <c r="E55" s="27"/>
      <c r="F55" s="27"/>
      <c r="G55" s="27"/>
      <c r="H55" s="27"/>
      <c r="I55" s="27"/>
      <c r="J55" s="27"/>
      <c r="K55" s="27"/>
      <c r="L55" s="27"/>
      <c r="M55" s="27"/>
    </row>
    <row r="56" spans="1:13" ht="14.25">
      <c r="A56" s="390" t="s">
        <v>318</v>
      </c>
      <c r="B56" s="347"/>
      <c r="C56" s="347"/>
      <c r="D56" s="347"/>
      <c r="E56" s="347"/>
      <c r="F56" s="347"/>
      <c r="G56" s="347"/>
      <c r="H56" s="347"/>
      <c r="I56" s="347"/>
      <c r="J56" s="347"/>
      <c r="K56" s="347"/>
      <c r="L56" s="347"/>
      <c r="M56" s="347"/>
    </row>
    <row r="57" spans="1:13" ht="14.25">
      <c r="A57" s="371" t="s">
        <v>247</v>
      </c>
      <c r="B57" s="371"/>
      <c r="C57" s="371"/>
      <c r="D57" s="371"/>
      <c r="E57" s="371"/>
      <c r="F57" s="371"/>
      <c r="G57" s="371"/>
      <c r="H57" s="371"/>
      <c r="I57" s="371"/>
      <c r="J57" s="371"/>
      <c r="K57" s="371"/>
      <c r="L57" s="371"/>
      <c r="M57" s="371"/>
    </row>
    <row r="58" spans="1:13" ht="40.5" customHeight="1">
      <c r="B58" s="394" t="s">
        <v>248</v>
      </c>
      <c r="C58" s="394"/>
      <c r="D58" s="394"/>
      <c r="E58" s="394"/>
      <c r="F58" s="391" t="s">
        <v>249</v>
      </c>
      <c r="G58" s="392"/>
      <c r="H58" s="393"/>
      <c r="I58" s="391" t="s">
        <v>250</v>
      </c>
      <c r="J58" s="392"/>
      <c r="K58" s="393"/>
      <c r="L58" s="394" t="s">
        <v>331</v>
      </c>
      <c r="M58" s="394"/>
    </row>
    <row r="59" spans="1:13" ht="42.6" customHeight="1">
      <c r="B59" s="394" t="s">
        <v>251</v>
      </c>
      <c r="C59" s="394"/>
      <c r="D59" s="394"/>
      <c r="E59" s="394"/>
      <c r="F59" s="380"/>
      <c r="G59" s="381"/>
      <c r="H59" s="382"/>
      <c r="I59" s="380"/>
      <c r="J59" s="381"/>
      <c r="K59" s="382"/>
      <c r="L59" s="383" t="str">
        <f>IF(I59="","",(I59-F59))</f>
        <v/>
      </c>
      <c r="M59" s="384"/>
    </row>
    <row r="60" spans="1:13" ht="42.6" customHeight="1">
      <c r="B60" s="394" t="s">
        <v>252</v>
      </c>
      <c r="C60" s="394"/>
      <c r="D60" s="394"/>
      <c r="E60" s="394"/>
      <c r="F60" s="380"/>
      <c r="G60" s="381"/>
      <c r="H60" s="382"/>
      <c r="I60" s="380"/>
      <c r="J60" s="381"/>
      <c r="K60" s="382"/>
      <c r="L60" s="383" t="str">
        <f>IF(I60="","",(I60-F60))</f>
        <v/>
      </c>
      <c r="M60" s="384"/>
    </row>
    <row r="61" spans="1:13">
      <c r="A61" s="379" t="s">
        <v>319</v>
      </c>
      <c r="B61" s="379"/>
      <c r="C61" s="379"/>
      <c r="D61" s="379"/>
      <c r="E61" s="379"/>
      <c r="F61" s="379"/>
      <c r="G61" s="379"/>
      <c r="H61" s="379"/>
      <c r="I61" s="379"/>
      <c r="J61" s="379"/>
      <c r="K61" s="379"/>
      <c r="L61" s="379"/>
      <c r="M61" s="379"/>
    </row>
    <row r="62" spans="1:13">
      <c r="A62" s="379" t="s">
        <v>320</v>
      </c>
      <c r="B62" s="379"/>
      <c r="C62" s="379"/>
      <c r="D62" s="379"/>
      <c r="E62" s="379"/>
      <c r="F62" s="379"/>
      <c r="G62" s="379"/>
      <c r="H62" s="379"/>
      <c r="I62" s="379"/>
      <c r="J62" s="379"/>
      <c r="K62" s="379"/>
      <c r="L62" s="379"/>
      <c r="M62" s="379"/>
    </row>
    <row r="63" spans="1:13">
      <c r="A63" s="379" t="s">
        <v>253</v>
      </c>
      <c r="B63" s="379"/>
      <c r="C63" s="379"/>
      <c r="D63" s="379"/>
      <c r="E63" s="379"/>
      <c r="F63" s="379"/>
      <c r="G63" s="379"/>
      <c r="H63" s="379"/>
      <c r="I63" s="379"/>
      <c r="J63" s="379"/>
      <c r="K63" s="379"/>
      <c r="L63" s="379"/>
      <c r="M63" s="379"/>
    </row>
    <row r="64" spans="1:13" ht="15.75">
      <c r="A64" s="159"/>
      <c r="B64" s="159"/>
      <c r="C64" s="27"/>
      <c r="D64" s="27"/>
      <c r="E64" s="27"/>
      <c r="F64" s="27"/>
      <c r="G64" s="27"/>
      <c r="H64" s="27"/>
      <c r="I64" s="27"/>
      <c r="J64" s="27"/>
      <c r="K64" s="27"/>
      <c r="L64" s="27"/>
      <c r="M64" s="27"/>
    </row>
    <row r="65" spans="1:13" ht="14.25">
      <c r="A65" s="314" t="s">
        <v>254</v>
      </c>
      <c r="B65" s="314"/>
      <c r="C65" s="314"/>
      <c r="D65" s="314"/>
      <c r="E65" s="314"/>
      <c r="F65" s="314"/>
      <c r="G65" s="314"/>
      <c r="H65" s="314"/>
      <c r="I65" s="314"/>
      <c r="J65" s="314"/>
      <c r="K65" s="314"/>
      <c r="L65" s="314"/>
      <c r="M65" s="314"/>
    </row>
    <row r="66" spans="1:13" ht="14.25">
      <c r="A66" s="371" t="s">
        <v>150</v>
      </c>
      <c r="B66" s="371"/>
      <c r="C66" s="371"/>
      <c r="D66" s="371"/>
      <c r="E66" s="371"/>
      <c r="F66" s="371"/>
      <c r="G66" s="371"/>
      <c r="H66" s="371"/>
      <c r="I66" s="371"/>
      <c r="J66" s="371"/>
      <c r="K66" s="371"/>
      <c r="L66" s="371"/>
      <c r="M66" s="371"/>
    </row>
    <row r="67" spans="1:13" ht="48" customHeight="1">
      <c r="B67" s="372" t="s">
        <v>248</v>
      </c>
      <c r="C67" s="373"/>
      <c r="D67" s="373"/>
      <c r="E67" s="374"/>
      <c r="F67" s="385" t="s">
        <v>255</v>
      </c>
      <c r="G67" s="386"/>
      <c r="H67" s="387"/>
      <c r="I67" s="385" t="s">
        <v>256</v>
      </c>
      <c r="J67" s="386"/>
      <c r="K67" s="387"/>
      <c r="L67" s="372" t="s">
        <v>257</v>
      </c>
      <c r="M67" s="374"/>
    </row>
    <row r="68" spans="1:13" ht="21.75" customHeight="1">
      <c r="B68" s="352" t="s">
        <v>258</v>
      </c>
      <c r="C68" s="353"/>
      <c r="D68" s="353"/>
      <c r="E68" s="354"/>
      <c r="F68" s="162" t="s">
        <v>259</v>
      </c>
      <c r="G68" s="357"/>
      <c r="H68" s="358"/>
      <c r="I68" s="163" t="s">
        <v>260</v>
      </c>
      <c r="J68" s="357"/>
      <c r="K68" s="358"/>
      <c r="L68" s="375" t="str">
        <f>IF(J69="","",(J69-J68))</f>
        <v/>
      </c>
      <c r="M68" s="376"/>
    </row>
    <row r="69" spans="1:13" ht="21.75" customHeight="1">
      <c r="B69" s="352" t="s">
        <v>261</v>
      </c>
      <c r="C69" s="353"/>
      <c r="D69" s="353"/>
      <c r="E69" s="354"/>
      <c r="F69" s="162" t="s">
        <v>262</v>
      </c>
      <c r="G69" s="357"/>
      <c r="H69" s="358"/>
      <c r="I69" s="163" t="s">
        <v>263</v>
      </c>
      <c r="J69" s="357"/>
      <c r="K69" s="358"/>
      <c r="L69" s="377"/>
      <c r="M69" s="378"/>
    </row>
    <row r="70" spans="1:13">
      <c r="A70" s="370" t="s">
        <v>264</v>
      </c>
      <c r="B70" s="370"/>
      <c r="C70" s="370"/>
      <c r="D70" s="370"/>
      <c r="E70" s="370"/>
      <c r="F70" s="370"/>
      <c r="G70" s="370"/>
      <c r="H70" s="370"/>
      <c r="I70" s="370"/>
      <c r="J70" s="370"/>
      <c r="K70" s="370"/>
      <c r="L70" s="370"/>
      <c r="M70" s="370"/>
    </row>
    <row r="71" spans="1:13" ht="15.75">
      <c r="A71" s="159"/>
      <c r="B71" s="159"/>
      <c r="C71" s="27"/>
      <c r="D71" s="27"/>
      <c r="E71" s="27"/>
      <c r="F71" s="27"/>
      <c r="G71" s="27"/>
      <c r="H71" s="27"/>
      <c r="I71" s="27"/>
      <c r="J71" s="27"/>
      <c r="K71" s="27"/>
      <c r="L71" s="27"/>
      <c r="M71" s="27"/>
    </row>
    <row r="72" spans="1:13" ht="14.25">
      <c r="A72" s="314" t="s">
        <v>265</v>
      </c>
      <c r="B72" s="314"/>
      <c r="C72" s="314"/>
      <c r="D72" s="314"/>
      <c r="E72" s="314"/>
      <c r="F72" s="314"/>
      <c r="G72" s="314"/>
      <c r="H72" s="314"/>
      <c r="I72" s="314"/>
      <c r="J72" s="314"/>
      <c r="K72" s="314"/>
      <c r="L72" s="314"/>
      <c r="M72" s="314"/>
    </row>
    <row r="73" spans="1:13" ht="14.25">
      <c r="A73" s="371" t="s">
        <v>266</v>
      </c>
      <c r="B73" s="371"/>
      <c r="C73" s="371"/>
      <c r="D73" s="371"/>
      <c r="E73" s="371"/>
      <c r="F73" s="371"/>
      <c r="G73" s="371"/>
      <c r="H73" s="371"/>
      <c r="I73" s="371"/>
      <c r="J73" s="371"/>
      <c r="K73" s="371"/>
      <c r="L73" s="371"/>
      <c r="M73" s="371"/>
    </row>
    <row r="74" spans="1:13" ht="70.5" customHeight="1">
      <c r="B74" s="372" t="s">
        <v>110</v>
      </c>
      <c r="C74" s="373"/>
      <c r="D74" s="373"/>
      <c r="E74" s="374"/>
      <c r="F74" s="372" t="s">
        <v>255</v>
      </c>
      <c r="G74" s="373"/>
      <c r="H74" s="374"/>
      <c r="I74" s="372" t="s">
        <v>267</v>
      </c>
      <c r="J74" s="373"/>
      <c r="K74" s="374"/>
      <c r="L74" s="372" t="s">
        <v>268</v>
      </c>
      <c r="M74" s="374"/>
    </row>
    <row r="75" spans="1:13" ht="33.75" customHeight="1">
      <c r="B75" s="352" t="s">
        <v>269</v>
      </c>
      <c r="C75" s="353"/>
      <c r="D75" s="353"/>
      <c r="E75" s="354"/>
      <c r="F75" s="162" t="s">
        <v>259</v>
      </c>
      <c r="G75" s="357"/>
      <c r="H75" s="358"/>
      <c r="I75" s="163" t="s">
        <v>262</v>
      </c>
      <c r="J75" s="357"/>
      <c r="K75" s="358"/>
      <c r="L75" s="359" t="str">
        <f>IF(J75="","",(J75-G75))</f>
        <v/>
      </c>
      <c r="M75" s="358"/>
    </row>
    <row r="76" spans="1:13" ht="21.75" customHeight="1">
      <c r="B76" s="360" t="s">
        <v>270</v>
      </c>
      <c r="C76" s="361"/>
      <c r="D76" s="361"/>
      <c r="E76" s="362"/>
      <c r="F76" s="162" t="s">
        <v>271</v>
      </c>
      <c r="G76" s="368" t="s">
        <v>272</v>
      </c>
      <c r="H76" s="368"/>
      <c r="I76" s="368"/>
      <c r="J76" s="368"/>
      <c r="K76" s="368"/>
      <c r="L76" s="368"/>
      <c r="M76" s="369"/>
    </row>
    <row r="77" spans="1:13" ht="21.75" customHeight="1">
      <c r="B77" s="363"/>
      <c r="C77" s="318"/>
      <c r="D77" s="318"/>
      <c r="E77" s="364"/>
      <c r="F77" s="162" t="s">
        <v>271</v>
      </c>
      <c r="G77" s="368" t="s">
        <v>273</v>
      </c>
      <c r="H77" s="368"/>
      <c r="I77" s="368"/>
      <c r="J77" s="368"/>
      <c r="K77" s="368"/>
      <c r="L77" s="368"/>
      <c r="M77" s="369"/>
    </row>
    <row r="78" spans="1:13" ht="21.75" customHeight="1">
      <c r="B78" s="365"/>
      <c r="C78" s="366"/>
      <c r="D78" s="366"/>
      <c r="E78" s="367"/>
      <c r="F78" s="162" t="s">
        <v>271</v>
      </c>
      <c r="G78" s="368" t="s">
        <v>274</v>
      </c>
      <c r="H78" s="368"/>
      <c r="I78" s="368"/>
      <c r="J78" s="368"/>
      <c r="K78" s="368"/>
      <c r="L78" s="368"/>
      <c r="M78" s="369"/>
    </row>
    <row r="79" spans="1:13" ht="89.25" customHeight="1">
      <c r="A79" s="38"/>
      <c r="B79" s="352" t="s">
        <v>275</v>
      </c>
      <c r="C79" s="353"/>
      <c r="D79" s="353"/>
      <c r="E79" s="354"/>
      <c r="F79" s="352" t="s">
        <v>289</v>
      </c>
      <c r="G79" s="353"/>
      <c r="H79" s="353"/>
      <c r="I79" s="353"/>
      <c r="J79" s="353"/>
      <c r="K79" s="353"/>
      <c r="L79" s="353"/>
      <c r="M79" s="354"/>
    </row>
    <row r="80" spans="1:13">
      <c r="A80" s="355" t="s">
        <v>276</v>
      </c>
      <c r="B80" s="355"/>
      <c r="C80" s="355"/>
      <c r="D80" s="355"/>
      <c r="E80" s="355"/>
      <c r="F80" s="355"/>
      <c r="G80" s="355"/>
      <c r="H80" s="355"/>
      <c r="I80" s="355"/>
      <c r="J80" s="355"/>
      <c r="K80" s="355"/>
      <c r="L80" s="355"/>
      <c r="M80" s="355"/>
    </row>
    <row r="81" spans="1:13">
      <c r="A81" s="356" t="s">
        <v>277</v>
      </c>
      <c r="B81" s="356"/>
      <c r="C81" s="356"/>
      <c r="D81" s="356"/>
      <c r="E81" s="356"/>
      <c r="F81" s="356"/>
      <c r="G81" s="356"/>
      <c r="H81" s="356"/>
      <c r="I81" s="356"/>
      <c r="J81" s="356"/>
      <c r="K81" s="356"/>
      <c r="L81" s="356"/>
      <c r="M81" s="356"/>
    </row>
    <row r="82" spans="1:13">
      <c r="A82" s="38"/>
      <c r="B82" s="38"/>
      <c r="C82" s="38"/>
      <c r="D82" s="38"/>
      <c r="E82" s="38"/>
      <c r="F82" s="38"/>
      <c r="G82" s="38"/>
      <c r="H82" s="38"/>
      <c r="I82" s="38"/>
      <c r="J82" s="38"/>
      <c r="K82" s="38"/>
      <c r="L82" s="38"/>
      <c r="M82" s="38"/>
    </row>
    <row r="83" spans="1:13">
      <c r="A83" s="38"/>
      <c r="B83" s="38"/>
      <c r="C83" s="38"/>
      <c r="D83" s="38"/>
      <c r="E83" s="38"/>
      <c r="F83" s="38"/>
      <c r="G83" s="38"/>
      <c r="H83" s="38"/>
      <c r="I83" s="38"/>
      <c r="J83" s="38"/>
      <c r="K83" s="38"/>
      <c r="L83" s="38"/>
      <c r="M83" s="38"/>
    </row>
    <row r="84" spans="1:13">
      <c r="A84" s="38"/>
      <c r="B84" s="38"/>
      <c r="C84" s="38"/>
      <c r="D84" s="38"/>
      <c r="E84" s="38"/>
      <c r="F84" s="38"/>
      <c r="G84" s="38"/>
      <c r="H84" s="38"/>
      <c r="I84" s="38"/>
      <c r="J84" s="38"/>
      <c r="K84" s="38"/>
      <c r="L84" s="38"/>
      <c r="M84" s="38"/>
    </row>
  </sheetData>
  <mergeCells count="82">
    <mergeCell ref="E9:G9"/>
    <mergeCell ref="H9:M9"/>
    <mergeCell ref="A17:M17"/>
    <mergeCell ref="A18:M18"/>
    <mergeCell ref="A2:M2"/>
    <mergeCell ref="A3:G3"/>
    <mergeCell ref="K4:M4"/>
    <mergeCell ref="K5:M5"/>
    <mergeCell ref="A7:M7"/>
    <mergeCell ref="A20:M20"/>
    <mergeCell ref="A22:M22"/>
    <mergeCell ref="A23:M23"/>
    <mergeCell ref="A24:M24"/>
    <mergeCell ref="H10:M10"/>
    <mergeCell ref="E11:G11"/>
    <mergeCell ref="H11:M11"/>
    <mergeCell ref="E12:G12"/>
    <mergeCell ref="H12:L12"/>
    <mergeCell ref="A15:M15"/>
    <mergeCell ref="A46:M46"/>
    <mergeCell ref="A26:M26"/>
    <mergeCell ref="A27:M27"/>
    <mergeCell ref="A28:M28"/>
    <mergeCell ref="A29:M29"/>
    <mergeCell ref="A31:M31"/>
    <mergeCell ref="A32:M32"/>
    <mergeCell ref="B33:M33"/>
    <mergeCell ref="A35:M35"/>
    <mergeCell ref="B36:M36"/>
    <mergeCell ref="A38:M38"/>
    <mergeCell ref="B39:M44"/>
    <mergeCell ref="B67:E67"/>
    <mergeCell ref="F67:H67"/>
    <mergeCell ref="I67:K67"/>
    <mergeCell ref="L67:M67"/>
    <mergeCell ref="B47:M52"/>
    <mergeCell ref="A54:L54"/>
    <mergeCell ref="A56:M56"/>
    <mergeCell ref="A57:M57"/>
    <mergeCell ref="F58:H58"/>
    <mergeCell ref="I58:K58"/>
    <mergeCell ref="L58:M58"/>
    <mergeCell ref="B58:E58"/>
    <mergeCell ref="B59:E59"/>
    <mergeCell ref="B60:E60"/>
    <mergeCell ref="A61:M61"/>
    <mergeCell ref="A62:M62"/>
    <mergeCell ref="A63:M63"/>
    <mergeCell ref="A65:M65"/>
    <mergeCell ref="A66:M66"/>
    <mergeCell ref="F59:H59"/>
    <mergeCell ref="I59:K59"/>
    <mergeCell ref="L59:M59"/>
    <mergeCell ref="F60:H60"/>
    <mergeCell ref="I60:K60"/>
    <mergeCell ref="L60:M60"/>
    <mergeCell ref="B68:E68"/>
    <mergeCell ref="G68:H68"/>
    <mergeCell ref="J68:K68"/>
    <mergeCell ref="L68:M69"/>
    <mergeCell ref="B69:E69"/>
    <mergeCell ref="G69:H69"/>
    <mergeCell ref="J69:K69"/>
    <mergeCell ref="A70:M70"/>
    <mergeCell ref="A72:M72"/>
    <mergeCell ref="A73:M73"/>
    <mergeCell ref="B74:E74"/>
    <mergeCell ref="F74:H74"/>
    <mergeCell ref="I74:K74"/>
    <mergeCell ref="L74:M74"/>
    <mergeCell ref="B79:E79"/>
    <mergeCell ref="F79:M79"/>
    <mergeCell ref="A80:M80"/>
    <mergeCell ref="A81:M81"/>
    <mergeCell ref="B75:E75"/>
    <mergeCell ref="G75:H75"/>
    <mergeCell ref="J75:K75"/>
    <mergeCell ref="L75:M75"/>
    <mergeCell ref="B76:E78"/>
    <mergeCell ref="G76:M76"/>
    <mergeCell ref="G77:M77"/>
    <mergeCell ref="G78:M78"/>
  </mergeCells>
  <phoneticPr fontId="13"/>
  <conditionalFormatting sqref="B33:M33 B36:M36 B39:M44 B47:M52">
    <cfRule type="containsBlanks" dxfId="8" priority="15" stopIfTrue="1">
      <formula>LEN(TRIM(B33))=0</formula>
    </cfRule>
  </conditionalFormatting>
  <conditionalFormatting sqref="F59:L60">
    <cfRule type="containsBlanks" dxfId="7" priority="1" stopIfTrue="1">
      <formula>LEN(TRIM(F59))=0</formula>
    </cfRule>
  </conditionalFormatting>
  <conditionalFormatting sqref="G68:G69">
    <cfRule type="containsBlanks" dxfId="6" priority="9" stopIfTrue="1">
      <formula>LEN(TRIM(G68))=0</formula>
    </cfRule>
  </conditionalFormatting>
  <conditionalFormatting sqref="G75:G78">
    <cfRule type="containsBlanks" dxfId="5" priority="6" stopIfTrue="1">
      <formula>LEN(TRIM(G75))=0</formula>
    </cfRule>
  </conditionalFormatting>
  <conditionalFormatting sqref="H10:I12 H9">
    <cfRule type="containsBlanks" dxfId="4" priority="16" stopIfTrue="1">
      <formula>LEN(TRIM(H9))=0</formula>
    </cfRule>
  </conditionalFormatting>
  <conditionalFormatting sqref="H10:M10">
    <cfRule type="expression" priority="3" stopIfTrue="1">
      <formula>$H$12&lt;&gt;""</formula>
    </cfRule>
  </conditionalFormatting>
  <conditionalFormatting sqref="J68:J69">
    <cfRule type="containsBlanks" dxfId="3" priority="10" stopIfTrue="1">
      <formula>LEN(TRIM(J68))=0</formula>
    </cfRule>
  </conditionalFormatting>
  <conditionalFormatting sqref="J75">
    <cfRule type="containsBlanks" dxfId="2" priority="8" stopIfTrue="1">
      <formula>LEN(TRIM(J75))=0</formula>
    </cfRule>
  </conditionalFormatting>
  <conditionalFormatting sqref="L68">
    <cfRule type="containsBlanks" dxfId="1" priority="13" stopIfTrue="1">
      <formula>LEN(TRIM(L68))=0</formula>
    </cfRule>
  </conditionalFormatting>
  <conditionalFormatting sqref="L75">
    <cfRule type="containsBlanks" dxfId="0" priority="11" stopIfTrue="1">
      <formula>LEN(TRIM(L75))=0</formula>
    </cfRule>
  </conditionalFormatting>
  <dataValidations count="1">
    <dataValidation type="list" allowBlank="1" showInputMessage="1" showErrorMessage="1" sqref="F76:F78 JB76:JB78 SX76:SX78 ACT76:ACT78 AMP76:AMP78 AWL76:AWL78 BGH76:BGH78 BQD76:BQD78 BZZ76:BZZ78 CJV76:CJV78 CTR76:CTR78 DDN76:DDN78 DNJ76:DNJ78 DXF76:DXF78 EHB76:EHB78 EQX76:EQX78 FAT76:FAT78 FKP76:FKP78 FUL76:FUL78 GEH76:GEH78 GOD76:GOD78 GXZ76:GXZ78 HHV76:HHV78 HRR76:HRR78 IBN76:IBN78 ILJ76:ILJ78 IVF76:IVF78 JFB76:JFB78 JOX76:JOX78 JYT76:JYT78 KIP76:KIP78 KSL76:KSL78 LCH76:LCH78 LMD76:LMD78 LVZ76:LVZ78 MFV76:MFV78 MPR76:MPR78 MZN76:MZN78 NJJ76:NJJ78 NTF76:NTF78 ODB76:ODB78 OMX76:OMX78 OWT76:OWT78 PGP76:PGP78 PQL76:PQL78 QAH76:QAH78 QKD76:QKD78 QTZ76:QTZ78 RDV76:RDV78 RNR76:RNR78 RXN76:RXN78 SHJ76:SHJ78 SRF76:SRF78 TBB76:TBB78 TKX76:TKX78 TUT76:TUT78 UEP76:UEP78 UOL76:UOL78 UYH76:UYH78 VID76:VID78 VRZ76:VRZ78 WBV76:WBV78 WLR76:WLR78 WVN76:WVN78 F65612:F65614 JB65612:JB65614 SX65612:SX65614 ACT65612:ACT65614 AMP65612:AMP65614 AWL65612:AWL65614 BGH65612:BGH65614 BQD65612:BQD65614 BZZ65612:BZZ65614 CJV65612:CJV65614 CTR65612:CTR65614 DDN65612:DDN65614 DNJ65612:DNJ65614 DXF65612:DXF65614 EHB65612:EHB65614 EQX65612:EQX65614 FAT65612:FAT65614 FKP65612:FKP65614 FUL65612:FUL65614 GEH65612:GEH65614 GOD65612:GOD65614 GXZ65612:GXZ65614 HHV65612:HHV65614 HRR65612:HRR65614 IBN65612:IBN65614 ILJ65612:ILJ65614 IVF65612:IVF65614 JFB65612:JFB65614 JOX65612:JOX65614 JYT65612:JYT65614 KIP65612:KIP65614 KSL65612:KSL65614 LCH65612:LCH65614 LMD65612:LMD65614 LVZ65612:LVZ65614 MFV65612:MFV65614 MPR65612:MPR65614 MZN65612:MZN65614 NJJ65612:NJJ65614 NTF65612:NTF65614 ODB65612:ODB65614 OMX65612:OMX65614 OWT65612:OWT65614 PGP65612:PGP65614 PQL65612:PQL65614 QAH65612:QAH65614 QKD65612:QKD65614 QTZ65612:QTZ65614 RDV65612:RDV65614 RNR65612:RNR65614 RXN65612:RXN65614 SHJ65612:SHJ65614 SRF65612:SRF65614 TBB65612:TBB65614 TKX65612:TKX65614 TUT65612:TUT65614 UEP65612:UEP65614 UOL65612:UOL65614 UYH65612:UYH65614 VID65612:VID65614 VRZ65612:VRZ65614 WBV65612:WBV65614 WLR65612:WLR65614 WVN65612:WVN65614 F131148:F131150 JB131148:JB131150 SX131148:SX131150 ACT131148:ACT131150 AMP131148:AMP131150 AWL131148:AWL131150 BGH131148:BGH131150 BQD131148:BQD131150 BZZ131148:BZZ131150 CJV131148:CJV131150 CTR131148:CTR131150 DDN131148:DDN131150 DNJ131148:DNJ131150 DXF131148:DXF131150 EHB131148:EHB131150 EQX131148:EQX131150 FAT131148:FAT131150 FKP131148:FKP131150 FUL131148:FUL131150 GEH131148:GEH131150 GOD131148:GOD131150 GXZ131148:GXZ131150 HHV131148:HHV131150 HRR131148:HRR131150 IBN131148:IBN131150 ILJ131148:ILJ131150 IVF131148:IVF131150 JFB131148:JFB131150 JOX131148:JOX131150 JYT131148:JYT131150 KIP131148:KIP131150 KSL131148:KSL131150 LCH131148:LCH131150 LMD131148:LMD131150 LVZ131148:LVZ131150 MFV131148:MFV131150 MPR131148:MPR131150 MZN131148:MZN131150 NJJ131148:NJJ131150 NTF131148:NTF131150 ODB131148:ODB131150 OMX131148:OMX131150 OWT131148:OWT131150 PGP131148:PGP131150 PQL131148:PQL131150 QAH131148:QAH131150 QKD131148:QKD131150 QTZ131148:QTZ131150 RDV131148:RDV131150 RNR131148:RNR131150 RXN131148:RXN131150 SHJ131148:SHJ131150 SRF131148:SRF131150 TBB131148:TBB131150 TKX131148:TKX131150 TUT131148:TUT131150 UEP131148:UEP131150 UOL131148:UOL131150 UYH131148:UYH131150 VID131148:VID131150 VRZ131148:VRZ131150 WBV131148:WBV131150 WLR131148:WLR131150 WVN131148:WVN131150 F196684:F196686 JB196684:JB196686 SX196684:SX196686 ACT196684:ACT196686 AMP196684:AMP196686 AWL196684:AWL196686 BGH196684:BGH196686 BQD196684:BQD196686 BZZ196684:BZZ196686 CJV196684:CJV196686 CTR196684:CTR196686 DDN196684:DDN196686 DNJ196684:DNJ196686 DXF196684:DXF196686 EHB196684:EHB196686 EQX196684:EQX196686 FAT196684:FAT196686 FKP196684:FKP196686 FUL196684:FUL196686 GEH196684:GEH196686 GOD196684:GOD196686 GXZ196684:GXZ196686 HHV196684:HHV196686 HRR196684:HRR196686 IBN196684:IBN196686 ILJ196684:ILJ196686 IVF196684:IVF196686 JFB196684:JFB196686 JOX196684:JOX196686 JYT196684:JYT196686 KIP196684:KIP196686 KSL196684:KSL196686 LCH196684:LCH196686 LMD196684:LMD196686 LVZ196684:LVZ196686 MFV196684:MFV196686 MPR196684:MPR196686 MZN196684:MZN196686 NJJ196684:NJJ196686 NTF196684:NTF196686 ODB196684:ODB196686 OMX196684:OMX196686 OWT196684:OWT196686 PGP196684:PGP196686 PQL196684:PQL196686 QAH196684:QAH196686 QKD196684:QKD196686 QTZ196684:QTZ196686 RDV196684:RDV196686 RNR196684:RNR196686 RXN196684:RXN196686 SHJ196684:SHJ196686 SRF196684:SRF196686 TBB196684:TBB196686 TKX196684:TKX196686 TUT196684:TUT196686 UEP196684:UEP196686 UOL196684:UOL196686 UYH196684:UYH196686 VID196684:VID196686 VRZ196684:VRZ196686 WBV196684:WBV196686 WLR196684:WLR196686 WVN196684:WVN196686 F262220:F262222 JB262220:JB262222 SX262220:SX262222 ACT262220:ACT262222 AMP262220:AMP262222 AWL262220:AWL262222 BGH262220:BGH262222 BQD262220:BQD262222 BZZ262220:BZZ262222 CJV262220:CJV262222 CTR262220:CTR262222 DDN262220:DDN262222 DNJ262220:DNJ262222 DXF262220:DXF262222 EHB262220:EHB262222 EQX262220:EQX262222 FAT262220:FAT262222 FKP262220:FKP262222 FUL262220:FUL262222 GEH262220:GEH262222 GOD262220:GOD262222 GXZ262220:GXZ262222 HHV262220:HHV262222 HRR262220:HRR262222 IBN262220:IBN262222 ILJ262220:ILJ262222 IVF262220:IVF262222 JFB262220:JFB262222 JOX262220:JOX262222 JYT262220:JYT262222 KIP262220:KIP262222 KSL262220:KSL262222 LCH262220:LCH262222 LMD262220:LMD262222 LVZ262220:LVZ262222 MFV262220:MFV262222 MPR262220:MPR262222 MZN262220:MZN262222 NJJ262220:NJJ262222 NTF262220:NTF262222 ODB262220:ODB262222 OMX262220:OMX262222 OWT262220:OWT262222 PGP262220:PGP262222 PQL262220:PQL262222 QAH262220:QAH262222 QKD262220:QKD262222 QTZ262220:QTZ262222 RDV262220:RDV262222 RNR262220:RNR262222 RXN262220:RXN262222 SHJ262220:SHJ262222 SRF262220:SRF262222 TBB262220:TBB262222 TKX262220:TKX262222 TUT262220:TUT262222 UEP262220:UEP262222 UOL262220:UOL262222 UYH262220:UYH262222 VID262220:VID262222 VRZ262220:VRZ262222 WBV262220:WBV262222 WLR262220:WLR262222 WVN262220:WVN262222 F327756:F327758 JB327756:JB327758 SX327756:SX327758 ACT327756:ACT327758 AMP327756:AMP327758 AWL327756:AWL327758 BGH327756:BGH327758 BQD327756:BQD327758 BZZ327756:BZZ327758 CJV327756:CJV327758 CTR327756:CTR327758 DDN327756:DDN327758 DNJ327756:DNJ327758 DXF327756:DXF327758 EHB327756:EHB327758 EQX327756:EQX327758 FAT327756:FAT327758 FKP327756:FKP327758 FUL327756:FUL327758 GEH327756:GEH327758 GOD327756:GOD327758 GXZ327756:GXZ327758 HHV327756:HHV327758 HRR327756:HRR327758 IBN327756:IBN327758 ILJ327756:ILJ327758 IVF327756:IVF327758 JFB327756:JFB327758 JOX327756:JOX327758 JYT327756:JYT327758 KIP327756:KIP327758 KSL327756:KSL327758 LCH327756:LCH327758 LMD327756:LMD327758 LVZ327756:LVZ327758 MFV327756:MFV327758 MPR327756:MPR327758 MZN327756:MZN327758 NJJ327756:NJJ327758 NTF327756:NTF327758 ODB327756:ODB327758 OMX327756:OMX327758 OWT327756:OWT327758 PGP327756:PGP327758 PQL327756:PQL327758 QAH327756:QAH327758 QKD327756:QKD327758 QTZ327756:QTZ327758 RDV327756:RDV327758 RNR327756:RNR327758 RXN327756:RXN327758 SHJ327756:SHJ327758 SRF327756:SRF327758 TBB327756:TBB327758 TKX327756:TKX327758 TUT327756:TUT327758 UEP327756:UEP327758 UOL327756:UOL327758 UYH327756:UYH327758 VID327756:VID327758 VRZ327756:VRZ327758 WBV327756:WBV327758 WLR327756:WLR327758 WVN327756:WVN327758 F393292:F393294 JB393292:JB393294 SX393292:SX393294 ACT393292:ACT393294 AMP393292:AMP393294 AWL393292:AWL393294 BGH393292:BGH393294 BQD393292:BQD393294 BZZ393292:BZZ393294 CJV393292:CJV393294 CTR393292:CTR393294 DDN393292:DDN393294 DNJ393292:DNJ393294 DXF393292:DXF393294 EHB393292:EHB393294 EQX393292:EQX393294 FAT393292:FAT393294 FKP393292:FKP393294 FUL393292:FUL393294 GEH393292:GEH393294 GOD393292:GOD393294 GXZ393292:GXZ393294 HHV393292:HHV393294 HRR393292:HRR393294 IBN393292:IBN393294 ILJ393292:ILJ393294 IVF393292:IVF393294 JFB393292:JFB393294 JOX393292:JOX393294 JYT393292:JYT393294 KIP393292:KIP393294 KSL393292:KSL393294 LCH393292:LCH393294 LMD393292:LMD393294 LVZ393292:LVZ393294 MFV393292:MFV393294 MPR393292:MPR393294 MZN393292:MZN393294 NJJ393292:NJJ393294 NTF393292:NTF393294 ODB393292:ODB393294 OMX393292:OMX393294 OWT393292:OWT393294 PGP393292:PGP393294 PQL393292:PQL393294 QAH393292:QAH393294 QKD393292:QKD393294 QTZ393292:QTZ393294 RDV393292:RDV393294 RNR393292:RNR393294 RXN393292:RXN393294 SHJ393292:SHJ393294 SRF393292:SRF393294 TBB393292:TBB393294 TKX393292:TKX393294 TUT393292:TUT393294 UEP393292:UEP393294 UOL393292:UOL393294 UYH393292:UYH393294 VID393292:VID393294 VRZ393292:VRZ393294 WBV393292:WBV393294 WLR393292:WLR393294 WVN393292:WVN393294 F458828:F458830 JB458828:JB458830 SX458828:SX458830 ACT458828:ACT458830 AMP458828:AMP458830 AWL458828:AWL458830 BGH458828:BGH458830 BQD458828:BQD458830 BZZ458828:BZZ458830 CJV458828:CJV458830 CTR458828:CTR458830 DDN458828:DDN458830 DNJ458828:DNJ458830 DXF458828:DXF458830 EHB458828:EHB458830 EQX458828:EQX458830 FAT458828:FAT458830 FKP458828:FKP458830 FUL458828:FUL458830 GEH458828:GEH458830 GOD458828:GOD458830 GXZ458828:GXZ458830 HHV458828:HHV458830 HRR458828:HRR458830 IBN458828:IBN458830 ILJ458828:ILJ458830 IVF458828:IVF458830 JFB458828:JFB458830 JOX458828:JOX458830 JYT458828:JYT458830 KIP458828:KIP458830 KSL458828:KSL458830 LCH458828:LCH458830 LMD458828:LMD458830 LVZ458828:LVZ458830 MFV458828:MFV458830 MPR458828:MPR458830 MZN458828:MZN458830 NJJ458828:NJJ458830 NTF458828:NTF458830 ODB458828:ODB458830 OMX458828:OMX458830 OWT458828:OWT458830 PGP458828:PGP458830 PQL458828:PQL458830 QAH458828:QAH458830 QKD458828:QKD458830 QTZ458828:QTZ458830 RDV458828:RDV458830 RNR458828:RNR458830 RXN458828:RXN458830 SHJ458828:SHJ458830 SRF458828:SRF458830 TBB458828:TBB458830 TKX458828:TKX458830 TUT458828:TUT458830 UEP458828:UEP458830 UOL458828:UOL458830 UYH458828:UYH458830 VID458828:VID458830 VRZ458828:VRZ458830 WBV458828:WBV458830 WLR458828:WLR458830 WVN458828:WVN458830 F524364:F524366 JB524364:JB524366 SX524364:SX524366 ACT524364:ACT524366 AMP524364:AMP524366 AWL524364:AWL524366 BGH524364:BGH524366 BQD524364:BQD524366 BZZ524364:BZZ524366 CJV524364:CJV524366 CTR524364:CTR524366 DDN524364:DDN524366 DNJ524364:DNJ524366 DXF524364:DXF524366 EHB524364:EHB524366 EQX524364:EQX524366 FAT524364:FAT524366 FKP524364:FKP524366 FUL524364:FUL524366 GEH524364:GEH524366 GOD524364:GOD524366 GXZ524364:GXZ524366 HHV524364:HHV524366 HRR524364:HRR524366 IBN524364:IBN524366 ILJ524364:ILJ524366 IVF524364:IVF524366 JFB524364:JFB524366 JOX524364:JOX524366 JYT524364:JYT524366 KIP524364:KIP524366 KSL524364:KSL524366 LCH524364:LCH524366 LMD524364:LMD524366 LVZ524364:LVZ524366 MFV524364:MFV524366 MPR524364:MPR524366 MZN524364:MZN524366 NJJ524364:NJJ524366 NTF524364:NTF524366 ODB524364:ODB524366 OMX524364:OMX524366 OWT524364:OWT524366 PGP524364:PGP524366 PQL524364:PQL524366 QAH524364:QAH524366 QKD524364:QKD524366 QTZ524364:QTZ524366 RDV524364:RDV524366 RNR524364:RNR524366 RXN524364:RXN524366 SHJ524364:SHJ524366 SRF524364:SRF524366 TBB524364:TBB524366 TKX524364:TKX524366 TUT524364:TUT524366 UEP524364:UEP524366 UOL524364:UOL524366 UYH524364:UYH524366 VID524364:VID524366 VRZ524364:VRZ524366 WBV524364:WBV524366 WLR524364:WLR524366 WVN524364:WVN524366 F589900:F589902 JB589900:JB589902 SX589900:SX589902 ACT589900:ACT589902 AMP589900:AMP589902 AWL589900:AWL589902 BGH589900:BGH589902 BQD589900:BQD589902 BZZ589900:BZZ589902 CJV589900:CJV589902 CTR589900:CTR589902 DDN589900:DDN589902 DNJ589900:DNJ589902 DXF589900:DXF589902 EHB589900:EHB589902 EQX589900:EQX589902 FAT589900:FAT589902 FKP589900:FKP589902 FUL589900:FUL589902 GEH589900:GEH589902 GOD589900:GOD589902 GXZ589900:GXZ589902 HHV589900:HHV589902 HRR589900:HRR589902 IBN589900:IBN589902 ILJ589900:ILJ589902 IVF589900:IVF589902 JFB589900:JFB589902 JOX589900:JOX589902 JYT589900:JYT589902 KIP589900:KIP589902 KSL589900:KSL589902 LCH589900:LCH589902 LMD589900:LMD589902 LVZ589900:LVZ589902 MFV589900:MFV589902 MPR589900:MPR589902 MZN589900:MZN589902 NJJ589900:NJJ589902 NTF589900:NTF589902 ODB589900:ODB589902 OMX589900:OMX589902 OWT589900:OWT589902 PGP589900:PGP589902 PQL589900:PQL589902 QAH589900:QAH589902 QKD589900:QKD589902 QTZ589900:QTZ589902 RDV589900:RDV589902 RNR589900:RNR589902 RXN589900:RXN589902 SHJ589900:SHJ589902 SRF589900:SRF589902 TBB589900:TBB589902 TKX589900:TKX589902 TUT589900:TUT589902 UEP589900:UEP589902 UOL589900:UOL589902 UYH589900:UYH589902 VID589900:VID589902 VRZ589900:VRZ589902 WBV589900:WBV589902 WLR589900:WLR589902 WVN589900:WVN589902 F655436:F655438 JB655436:JB655438 SX655436:SX655438 ACT655436:ACT655438 AMP655436:AMP655438 AWL655436:AWL655438 BGH655436:BGH655438 BQD655436:BQD655438 BZZ655436:BZZ655438 CJV655436:CJV655438 CTR655436:CTR655438 DDN655436:DDN655438 DNJ655436:DNJ655438 DXF655436:DXF655438 EHB655436:EHB655438 EQX655436:EQX655438 FAT655436:FAT655438 FKP655436:FKP655438 FUL655436:FUL655438 GEH655436:GEH655438 GOD655436:GOD655438 GXZ655436:GXZ655438 HHV655436:HHV655438 HRR655436:HRR655438 IBN655436:IBN655438 ILJ655436:ILJ655438 IVF655436:IVF655438 JFB655436:JFB655438 JOX655436:JOX655438 JYT655436:JYT655438 KIP655436:KIP655438 KSL655436:KSL655438 LCH655436:LCH655438 LMD655436:LMD655438 LVZ655436:LVZ655438 MFV655436:MFV655438 MPR655436:MPR655438 MZN655436:MZN655438 NJJ655436:NJJ655438 NTF655436:NTF655438 ODB655436:ODB655438 OMX655436:OMX655438 OWT655436:OWT655438 PGP655436:PGP655438 PQL655436:PQL655438 QAH655436:QAH655438 QKD655436:QKD655438 QTZ655436:QTZ655438 RDV655436:RDV655438 RNR655436:RNR655438 RXN655436:RXN655438 SHJ655436:SHJ655438 SRF655436:SRF655438 TBB655436:TBB655438 TKX655436:TKX655438 TUT655436:TUT655438 UEP655436:UEP655438 UOL655436:UOL655438 UYH655436:UYH655438 VID655436:VID655438 VRZ655436:VRZ655438 WBV655436:WBV655438 WLR655436:WLR655438 WVN655436:WVN655438 F720972:F720974 JB720972:JB720974 SX720972:SX720974 ACT720972:ACT720974 AMP720972:AMP720974 AWL720972:AWL720974 BGH720972:BGH720974 BQD720972:BQD720974 BZZ720972:BZZ720974 CJV720972:CJV720974 CTR720972:CTR720974 DDN720972:DDN720974 DNJ720972:DNJ720974 DXF720972:DXF720974 EHB720972:EHB720974 EQX720972:EQX720974 FAT720972:FAT720974 FKP720972:FKP720974 FUL720972:FUL720974 GEH720972:GEH720974 GOD720972:GOD720974 GXZ720972:GXZ720974 HHV720972:HHV720974 HRR720972:HRR720974 IBN720972:IBN720974 ILJ720972:ILJ720974 IVF720972:IVF720974 JFB720972:JFB720974 JOX720972:JOX720974 JYT720972:JYT720974 KIP720972:KIP720974 KSL720972:KSL720974 LCH720972:LCH720974 LMD720972:LMD720974 LVZ720972:LVZ720974 MFV720972:MFV720974 MPR720972:MPR720974 MZN720972:MZN720974 NJJ720972:NJJ720974 NTF720972:NTF720974 ODB720972:ODB720974 OMX720972:OMX720974 OWT720972:OWT720974 PGP720972:PGP720974 PQL720972:PQL720974 QAH720972:QAH720974 QKD720972:QKD720974 QTZ720972:QTZ720974 RDV720972:RDV720974 RNR720972:RNR720974 RXN720972:RXN720974 SHJ720972:SHJ720974 SRF720972:SRF720974 TBB720972:TBB720974 TKX720972:TKX720974 TUT720972:TUT720974 UEP720972:UEP720974 UOL720972:UOL720974 UYH720972:UYH720974 VID720972:VID720974 VRZ720972:VRZ720974 WBV720972:WBV720974 WLR720972:WLR720974 WVN720972:WVN720974 F786508:F786510 JB786508:JB786510 SX786508:SX786510 ACT786508:ACT786510 AMP786508:AMP786510 AWL786508:AWL786510 BGH786508:BGH786510 BQD786508:BQD786510 BZZ786508:BZZ786510 CJV786508:CJV786510 CTR786508:CTR786510 DDN786508:DDN786510 DNJ786508:DNJ786510 DXF786508:DXF786510 EHB786508:EHB786510 EQX786508:EQX786510 FAT786508:FAT786510 FKP786508:FKP786510 FUL786508:FUL786510 GEH786508:GEH786510 GOD786508:GOD786510 GXZ786508:GXZ786510 HHV786508:HHV786510 HRR786508:HRR786510 IBN786508:IBN786510 ILJ786508:ILJ786510 IVF786508:IVF786510 JFB786508:JFB786510 JOX786508:JOX786510 JYT786508:JYT786510 KIP786508:KIP786510 KSL786508:KSL786510 LCH786508:LCH786510 LMD786508:LMD786510 LVZ786508:LVZ786510 MFV786508:MFV786510 MPR786508:MPR786510 MZN786508:MZN786510 NJJ786508:NJJ786510 NTF786508:NTF786510 ODB786508:ODB786510 OMX786508:OMX786510 OWT786508:OWT786510 PGP786508:PGP786510 PQL786508:PQL786510 QAH786508:QAH786510 QKD786508:QKD786510 QTZ786508:QTZ786510 RDV786508:RDV786510 RNR786508:RNR786510 RXN786508:RXN786510 SHJ786508:SHJ786510 SRF786508:SRF786510 TBB786508:TBB786510 TKX786508:TKX786510 TUT786508:TUT786510 UEP786508:UEP786510 UOL786508:UOL786510 UYH786508:UYH786510 VID786508:VID786510 VRZ786508:VRZ786510 WBV786508:WBV786510 WLR786508:WLR786510 WVN786508:WVN786510 F852044:F852046 JB852044:JB852046 SX852044:SX852046 ACT852044:ACT852046 AMP852044:AMP852046 AWL852044:AWL852046 BGH852044:BGH852046 BQD852044:BQD852046 BZZ852044:BZZ852046 CJV852044:CJV852046 CTR852044:CTR852046 DDN852044:DDN852046 DNJ852044:DNJ852046 DXF852044:DXF852046 EHB852044:EHB852046 EQX852044:EQX852046 FAT852044:FAT852046 FKP852044:FKP852046 FUL852044:FUL852046 GEH852044:GEH852046 GOD852044:GOD852046 GXZ852044:GXZ852046 HHV852044:HHV852046 HRR852044:HRR852046 IBN852044:IBN852046 ILJ852044:ILJ852046 IVF852044:IVF852046 JFB852044:JFB852046 JOX852044:JOX852046 JYT852044:JYT852046 KIP852044:KIP852046 KSL852044:KSL852046 LCH852044:LCH852046 LMD852044:LMD852046 LVZ852044:LVZ852046 MFV852044:MFV852046 MPR852044:MPR852046 MZN852044:MZN852046 NJJ852044:NJJ852046 NTF852044:NTF852046 ODB852044:ODB852046 OMX852044:OMX852046 OWT852044:OWT852046 PGP852044:PGP852046 PQL852044:PQL852046 QAH852044:QAH852046 QKD852044:QKD852046 QTZ852044:QTZ852046 RDV852044:RDV852046 RNR852044:RNR852046 RXN852044:RXN852046 SHJ852044:SHJ852046 SRF852044:SRF852046 TBB852044:TBB852046 TKX852044:TKX852046 TUT852044:TUT852046 UEP852044:UEP852046 UOL852044:UOL852046 UYH852044:UYH852046 VID852044:VID852046 VRZ852044:VRZ852046 WBV852044:WBV852046 WLR852044:WLR852046 WVN852044:WVN852046 F917580:F917582 JB917580:JB917582 SX917580:SX917582 ACT917580:ACT917582 AMP917580:AMP917582 AWL917580:AWL917582 BGH917580:BGH917582 BQD917580:BQD917582 BZZ917580:BZZ917582 CJV917580:CJV917582 CTR917580:CTR917582 DDN917580:DDN917582 DNJ917580:DNJ917582 DXF917580:DXF917582 EHB917580:EHB917582 EQX917580:EQX917582 FAT917580:FAT917582 FKP917580:FKP917582 FUL917580:FUL917582 GEH917580:GEH917582 GOD917580:GOD917582 GXZ917580:GXZ917582 HHV917580:HHV917582 HRR917580:HRR917582 IBN917580:IBN917582 ILJ917580:ILJ917582 IVF917580:IVF917582 JFB917580:JFB917582 JOX917580:JOX917582 JYT917580:JYT917582 KIP917580:KIP917582 KSL917580:KSL917582 LCH917580:LCH917582 LMD917580:LMD917582 LVZ917580:LVZ917582 MFV917580:MFV917582 MPR917580:MPR917582 MZN917580:MZN917582 NJJ917580:NJJ917582 NTF917580:NTF917582 ODB917580:ODB917582 OMX917580:OMX917582 OWT917580:OWT917582 PGP917580:PGP917582 PQL917580:PQL917582 QAH917580:QAH917582 QKD917580:QKD917582 QTZ917580:QTZ917582 RDV917580:RDV917582 RNR917580:RNR917582 RXN917580:RXN917582 SHJ917580:SHJ917582 SRF917580:SRF917582 TBB917580:TBB917582 TKX917580:TKX917582 TUT917580:TUT917582 UEP917580:UEP917582 UOL917580:UOL917582 UYH917580:UYH917582 VID917580:VID917582 VRZ917580:VRZ917582 WBV917580:WBV917582 WLR917580:WLR917582 WVN917580:WVN917582 F983116:F983118 JB983116:JB983118 SX983116:SX983118 ACT983116:ACT983118 AMP983116:AMP983118 AWL983116:AWL983118 BGH983116:BGH983118 BQD983116:BQD983118 BZZ983116:BZZ983118 CJV983116:CJV983118 CTR983116:CTR983118 DDN983116:DDN983118 DNJ983116:DNJ983118 DXF983116:DXF983118 EHB983116:EHB983118 EQX983116:EQX983118 FAT983116:FAT983118 FKP983116:FKP983118 FUL983116:FUL983118 GEH983116:GEH983118 GOD983116:GOD983118 GXZ983116:GXZ983118 HHV983116:HHV983118 HRR983116:HRR983118 IBN983116:IBN983118 ILJ983116:ILJ983118 IVF983116:IVF983118 JFB983116:JFB983118 JOX983116:JOX983118 JYT983116:JYT983118 KIP983116:KIP983118 KSL983116:KSL983118 LCH983116:LCH983118 LMD983116:LMD983118 LVZ983116:LVZ983118 MFV983116:MFV983118 MPR983116:MPR983118 MZN983116:MZN983118 NJJ983116:NJJ983118 NTF983116:NTF983118 ODB983116:ODB983118 OMX983116:OMX983118 OWT983116:OWT983118 PGP983116:PGP983118 PQL983116:PQL983118 QAH983116:QAH983118 QKD983116:QKD983118 QTZ983116:QTZ983118 RDV983116:RDV983118 RNR983116:RNR983118 RXN983116:RXN983118 SHJ983116:SHJ983118 SRF983116:SRF983118 TBB983116:TBB983118 TKX983116:TKX983118 TUT983116:TUT983118 UEP983116:UEP983118 UOL983116:UOL983118 UYH983116:UYH983118 VID983116:VID983118 VRZ983116:VRZ983118 WBV983116:WBV983118 WLR983116:WLR983118 WVN983116:WVN983118" xr:uid="{00000000-0002-0000-0900-000000000000}">
      <formula1>"☐,☑"</formula1>
    </dataValidation>
  </dataValidations>
  <pageMargins left="0.7" right="0.7" top="0.75" bottom="0.75" header="0.3" footer="0.3"/>
  <pageSetup paperSize="9" scale="82" orientation="portrait" r:id="rId1"/>
  <rowBreaks count="1" manualBreakCount="1">
    <brk id="53" max="12" man="1"/>
  </rowBreaks>
  <colBreaks count="1" manualBreakCount="1">
    <brk id="13" min="1" max="84"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
  <sheetViews>
    <sheetView showGridLines="0" view="pageBreakPreview" zoomScaleNormal="100" zoomScaleSheetLayoutView="100" workbookViewId="0">
      <selection activeCell="M3" sqref="M3"/>
    </sheetView>
  </sheetViews>
  <sheetFormatPr defaultRowHeight="13.5"/>
  <sheetData>
    <row r="1" spans="1:13" ht="14.25">
      <c r="A1" s="164" t="s">
        <v>280</v>
      </c>
    </row>
    <row r="3" spans="1:13" ht="83.25" customHeight="1">
      <c r="A3" s="399" t="s">
        <v>321</v>
      </c>
      <c r="B3" s="399"/>
      <c r="C3" s="399"/>
      <c r="D3" s="399"/>
      <c r="E3" s="399"/>
      <c r="F3" s="399"/>
      <c r="G3" s="399"/>
      <c r="H3" s="399"/>
      <c r="I3" s="399"/>
      <c r="J3" s="399"/>
      <c r="K3" s="399"/>
      <c r="L3" s="179"/>
      <c r="M3" s="179"/>
    </row>
    <row r="5" spans="1:13">
      <c r="A5" s="38" t="s">
        <v>281</v>
      </c>
    </row>
  </sheetData>
  <mergeCells count="1">
    <mergeCell ref="A3:K3"/>
  </mergeCells>
  <phoneticPr fontId="13"/>
  <pageMargins left="0.7" right="0.7" top="0.75" bottom="0.75" header="0.3" footer="0.3"/>
  <pageSetup paperSize="9" scale="9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4"/>
  <sheetViews>
    <sheetView showGridLines="0" view="pageBreakPreview" zoomScale="115" zoomScaleNormal="100" zoomScaleSheetLayoutView="115" workbookViewId="0">
      <selection activeCell="A2" sqref="A2:M2"/>
    </sheetView>
  </sheetViews>
  <sheetFormatPr defaultColWidth="9" defaultRowHeight="13.5"/>
  <cols>
    <col min="1" max="16384" width="9" style="38"/>
  </cols>
  <sheetData>
    <row r="1" spans="1:13" ht="14.25">
      <c r="A1" s="164" t="s">
        <v>278</v>
      </c>
    </row>
    <row r="2" spans="1:13" ht="141.75" customHeight="1">
      <c r="A2" s="400" t="s">
        <v>322</v>
      </c>
      <c r="B2" s="400"/>
      <c r="C2" s="400"/>
      <c r="D2" s="400"/>
      <c r="E2" s="400"/>
      <c r="F2" s="400"/>
      <c r="G2" s="400"/>
      <c r="H2" s="400"/>
      <c r="I2" s="400"/>
      <c r="J2" s="400"/>
      <c r="K2" s="400"/>
      <c r="L2" s="400"/>
      <c r="M2" s="400"/>
    </row>
    <row r="4" spans="1:13">
      <c r="A4" s="38" t="s">
        <v>279</v>
      </c>
    </row>
  </sheetData>
  <mergeCells count="1">
    <mergeCell ref="A2:M2"/>
  </mergeCells>
  <phoneticPr fontId="13"/>
  <pageMargins left="0.7" right="0.7" top="0.75" bottom="0.75" header="0.3" footer="0.3"/>
  <pageSetup paperSize="9" scale="91"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280"/>
  <sheetViews>
    <sheetView showGridLines="0" tabSelected="1" view="pageBreakPreview" zoomScale="80" zoomScaleNormal="80" zoomScaleSheetLayoutView="80" workbookViewId="0">
      <selection activeCell="H3" sqref="H3"/>
    </sheetView>
  </sheetViews>
  <sheetFormatPr defaultColWidth="4.625" defaultRowHeight="11.25"/>
  <cols>
    <col min="1" max="1" width="8.875" style="5" customWidth="1"/>
    <col min="2" max="2" width="14.875" style="6" customWidth="1"/>
    <col min="3" max="3" width="18.5" style="24" customWidth="1"/>
    <col min="4" max="4" width="24" style="24" customWidth="1"/>
    <col min="5" max="5" width="19.625" style="6" customWidth="1"/>
    <col min="6" max="6" width="19.5" style="6" bestFit="1" customWidth="1"/>
    <col min="7" max="7" width="19" style="6" bestFit="1" customWidth="1"/>
    <col min="8" max="8" width="33.5" style="6" customWidth="1"/>
    <col min="9" max="254" width="9" style="6" customWidth="1"/>
    <col min="255" max="255" width="6.625" style="6" customWidth="1"/>
    <col min="256" max="16384" width="4.625" style="6"/>
  </cols>
  <sheetData>
    <row r="1" spans="1:12" ht="19.5" customHeight="1">
      <c r="B1" s="212"/>
      <c r="C1" s="213"/>
      <c r="D1" s="213"/>
      <c r="E1" s="213"/>
      <c r="F1" s="213"/>
      <c r="G1" s="213"/>
      <c r="H1" s="213"/>
      <c r="L1" s="7"/>
    </row>
    <row r="2" spans="1:12" ht="42.75" customHeight="1">
      <c r="A2" s="214" t="s">
        <v>16</v>
      </c>
      <c r="B2" s="214"/>
      <c r="C2" s="215"/>
      <c r="D2" s="215"/>
      <c r="E2" s="215"/>
      <c r="F2" s="215"/>
      <c r="G2" s="215"/>
      <c r="H2" s="215"/>
      <c r="L2" s="7"/>
    </row>
    <row r="3" spans="1:12" ht="19.5" customHeight="1">
      <c r="A3" s="8"/>
      <c r="B3" s="9"/>
      <c r="C3" s="10"/>
      <c r="D3" s="10"/>
      <c r="E3" s="9"/>
      <c r="F3" s="9"/>
      <c r="G3" s="11" t="s">
        <v>29</v>
      </c>
      <c r="H3" s="169"/>
    </row>
    <row r="4" spans="1:12" ht="19.5" customHeight="1">
      <c r="A4" s="8"/>
      <c r="B4" s="9"/>
      <c r="C4" s="10"/>
      <c r="D4" s="10"/>
      <c r="E4" s="9"/>
      <c r="F4" s="9"/>
      <c r="G4" s="12" t="s">
        <v>28</v>
      </c>
      <c r="H4" s="170"/>
    </row>
    <row r="5" spans="1:12" ht="18" customHeight="1">
      <c r="A5" s="8"/>
      <c r="B5" s="9"/>
      <c r="C5" s="10"/>
      <c r="D5" s="13"/>
      <c r="E5" s="9"/>
      <c r="F5" s="9"/>
      <c r="G5" s="216" t="s">
        <v>291</v>
      </c>
      <c r="H5" s="217"/>
    </row>
    <row r="6" spans="1:12" ht="19.350000000000001" customHeight="1">
      <c r="A6" s="8"/>
      <c r="B6" s="9"/>
      <c r="C6" s="10"/>
      <c r="D6" s="10"/>
      <c r="E6" s="9"/>
      <c r="F6" s="9"/>
      <c r="G6" s="11" t="s">
        <v>27</v>
      </c>
      <c r="H6" s="173"/>
    </row>
    <row r="7" spans="1:12" ht="19.350000000000001" customHeight="1">
      <c r="A7" s="8"/>
      <c r="B7" s="9"/>
      <c r="C7" s="10"/>
      <c r="D7" s="10"/>
      <c r="E7" s="9"/>
      <c r="F7" s="9"/>
      <c r="G7" s="218" t="s">
        <v>4</v>
      </c>
      <c r="H7" s="218"/>
    </row>
    <row r="8" spans="1:12" ht="19.350000000000001" customHeight="1">
      <c r="A8" s="8"/>
      <c r="B8" s="9"/>
      <c r="C8" s="10"/>
      <c r="D8" s="10"/>
      <c r="E8" s="9"/>
      <c r="F8" s="9"/>
      <c r="G8" s="11" t="s">
        <v>283</v>
      </c>
      <c r="H8" s="193"/>
    </row>
    <row r="9" spans="1:12" ht="19.350000000000001" customHeight="1">
      <c r="A9" s="8"/>
      <c r="B9" s="9"/>
      <c r="C9" s="10"/>
      <c r="D9" s="10"/>
      <c r="E9" s="9"/>
      <c r="F9" s="9"/>
      <c r="G9" s="218" t="s">
        <v>284</v>
      </c>
      <c r="H9" s="218"/>
    </row>
    <row r="10" spans="1:12" ht="19.5" customHeight="1">
      <c r="A10" s="8"/>
      <c r="B10" s="9"/>
      <c r="C10" s="10"/>
      <c r="D10" s="10"/>
      <c r="E10" s="9"/>
      <c r="F10" s="9"/>
      <c r="G10" s="3" t="s">
        <v>282</v>
      </c>
      <c r="H10" s="171"/>
    </row>
    <row r="11" spans="1:12" ht="30.75" customHeight="1">
      <c r="A11" s="8"/>
      <c r="B11" s="9"/>
      <c r="C11" s="10"/>
      <c r="D11" s="10"/>
      <c r="E11" s="9"/>
      <c r="F11" s="9"/>
      <c r="G11" s="219" t="s">
        <v>328</v>
      </c>
      <c r="H11" s="218"/>
    </row>
    <row r="12" spans="1:12" ht="19.5" customHeight="1">
      <c r="A12" s="14" t="s">
        <v>2</v>
      </c>
      <c r="B12" s="15"/>
      <c r="C12" s="15"/>
      <c r="D12" s="15"/>
      <c r="E12" s="15"/>
      <c r="F12" s="15"/>
      <c r="G12" s="26"/>
      <c r="H12" s="26"/>
      <c r="I12" s="26"/>
      <c r="J12" s="26"/>
    </row>
    <row r="13" spans="1:12" ht="19.5" customHeight="1">
      <c r="A13" s="15" t="s">
        <v>17</v>
      </c>
      <c r="B13" s="15"/>
      <c r="C13" s="15"/>
      <c r="D13" s="15"/>
      <c r="E13" s="15"/>
      <c r="F13" s="15"/>
      <c r="G13" s="26"/>
      <c r="H13" s="26"/>
      <c r="I13" s="26"/>
      <c r="J13" s="26"/>
    </row>
    <row r="14" spans="1:12" ht="19.5" customHeight="1">
      <c r="A14" s="15" t="s">
        <v>3</v>
      </c>
      <c r="B14" s="15"/>
      <c r="C14" s="15"/>
      <c r="D14" s="15"/>
      <c r="E14" s="15"/>
      <c r="F14" s="15"/>
      <c r="G14" s="26"/>
      <c r="H14" s="27"/>
      <c r="I14" s="27"/>
      <c r="J14" s="27"/>
    </row>
    <row r="15" spans="1:12" ht="19.5" customHeight="1">
      <c r="A15" s="15" t="s">
        <v>7</v>
      </c>
      <c r="B15" s="15"/>
      <c r="C15" s="15"/>
      <c r="D15" s="15"/>
      <c r="E15" s="15"/>
      <c r="F15" s="15"/>
      <c r="G15" s="15"/>
      <c r="H15" s="15"/>
    </row>
    <row r="16" spans="1:12" ht="19.5" customHeight="1">
      <c r="A16" s="15" t="s">
        <v>8</v>
      </c>
      <c r="B16" s="15"/>
      <c r="C16" s="15"/>
      <c r="D16" s="15"/>
      <c r="E16" s="15"/>
      <c r="F16" s="15"/>
      <c r="G16" s="15"/>
      <c r="H16" s="15"/>
    </row>
    <row r="17" spans="1:8" ht="19.5" customHeight="1">
      <c r="A17" s="15" t="s">
        <v>9</v>
      </c>
      <c r="B17" s="15"/>
      <c r="C17" s="15"/>
      <c r="D17" s="15"/>
      <c r="E17" s="15"/>
      <c r="F17" s="15"/>
      <c r="G17" s="15"/>
      <c r="H17" s="15"/>
    </row>
    <row r="18" spans="1:8" ht="19.5" customHeight="1">
      <c r="A18" s="15" t="s">
        <v>6</v>
      </c>
      <c r="B18" s="15"/>
      <c r="C18" s="15"/>
      <c r="D18" s="15"/>
      <c r="E18" s="15"/>
      <c r="F18" s="15"/>
      <c r="G18" s="15"/>
      <c r="H18" s="15"/>
    </row>
    <row r="19" spans="1:8" ht="19.5" customHeight="1" thickBot="1">
      <c r="A19" s="8"/>
      <c r="B19" s="9"/>
      <c r="C19" s="10"/>
      <c r="D19" s="10"/>
      <c r="E19" s="9"/>
      <c r="F19" s="9"/>
      <c r="G19" s="9"/>
      <c r="H19" s="1"/>
    </row>
    <row r="20" spans="1:8" s="16" customFormat="1" ht="29.25" customHeight="1">
      <c r="A20" s="204" t="s">
        <v>10</v>
      </c>
      <c r="B20" s="198" t="s">
        <v>0</v>
      </c>
      <c r="C20" s="206" t="s">
        <v>11</v>
      </c>
      <c r="D20" s="208" t="s">
        <v>12</v>
      </c>
      <c r="E20" s="210" t="s">
        <v>5</v>
      </c>
      <c r="F20" s="198" t="s">
        <v>13</v>
      </c>
      <c r="G20" s="198" t="s">
        <v>14</v>
      </c>
      <c r="H20" s="200" t="s">
        <v>15</v>
      </c>
    </row>
    <row r="21" spans="1:8" s="16" customFormat="1" ht="29.25" customHeight="1" thickBot="1">
      <c r="A21" s="205"/>
      <c r="B21" s="199"/>
      <c r="C21" s="207"/>
      <c r="D21" s="209"/>
      <c r="E21" s="211"/>
      <c r="F21" s="199"/>
      <c r="G21" s="199"/>
      <c r="H21" s="201"/>
    </row>
    <row r="22" spans="1:8" ht="51" customHeight="1">
      <c r="A22" s="17">
        <v>1</v>
      </c>
      <c r="B22" s="180"/>
      <c r="C22" s="187"/>
      <c r="D22" s="188"/>
      <c r="E22" s="181"/>
      <c r="F22" s="182"/>
      <c r="G22" s="28"/>
      <c r="H22" s="29"/>
    </row>
    <row r="23" spans="1:8" ht="51" customHeight="1">
      <c r="A23" s="18">
        <v>2</v>
      </c>
      <c r="B23" s="2"/>
      <c r="C23" s="189"/>
      <c r="D23" s="188"/>
      <c r="E23" s="183"/>
      <c r="F23" s="184"/>
      <c r="G23" s="30"/>
      <c r="H23" s="31"/>
    </row>
    <row r="24" spans="1:8" ht="51" customHeight="1">
      <c r="A24" s="18">
        <v>3</v>
      </c>
      <c r="B24" s="2"/>
      <c r="C24" s="189"/>
      <c r="D24" s="188"/>
      <c r="E24" s="183"/>
      <c r="F24" s="184"/>
      <c r="G24" s="30"/>
      <c r="H24" s="31"/>
    </row>
    <row r="25" spans="1:8" ht="51" customHeight="1">
      <c r="A25" s="18">
        <v>4</v>
      </c>
      <c r="B25" s="2"/>
      <c r="C25" s="189"/>
      <c r="D25" s="188"/>
      <c r="E25" s="183"/>
      <c r="F25" s="184"/>
      <c r="G25" s="30"/>
      <c r="H25" s="31"/>
    </row>
    <row r="26" spans="1:8" ht="51" customHeight="1">
      <c r="A26" s="18">
        <v>5</v>
      </c>
      <c r="B26" s="2"/>
      <c r="C26" s="189"/>
      <c r="D26" s="188"/>
      <c r="E26" s="183"/>
      <c r="F26" s="184"/>
      <c r="G26" s="30"/>
      <c r="H26" s="31"/>
    </row>
    <row r="27" spans="1:8" ht="51" customHeight="1">
      <c r="A27" s="18">
        <v>6</v>
      </c>
      <c r="B27" s="2"/>
      <c r="C27" s="189"/>
      <c r="D27" s="188"/>
      <c r="E27" s="183"/>
      <c r="F27" s="184"/>
      <c r="G27" s="30"/>
      <c r="H27" s="31"/>
    </row>
    <row r="28" spans="1:8" ht="51" customHeight="1">
      <c r="A28" s="18">
        <v>7</v>
      </c>
      <c r="B28" s="2"/>
      <c r="C28" s="189"/>
      <c r="D28" s="188"/>
      <c r="E28" s="183"/>
      <c r="F28" s="184"/>
      <c r="G28" s="30"/>
      <c r="H28" s="31"/>
    </row>
    <row r="29" spans="1:8" ht="51" customHeight="1">
      <c r="A29" s="18">
        <v>8</v>
      </c>
      <c r="B29" s="2"/>
      <c r="C29" s="190"/>
      <c r="D29" s="188"/>
      <c r="E29" s="185"/>
      <c r="F29" s="186"/>
      <c r="G29" s="32"/>
      <c r="H29" s="33"/>
    </row>
    <row r="30" spans="1:8" ht="51" customHeight="1">
      <c r="A30" s="18">
        <v>9</v>
      </c>
      <c r="B30" s="2"/>
      <c r="C30" s="190"/>
      <c r="D30" s="188"/>
      <c r="E30" s="185"/>
      <c r="F30" s="186"/>
      <c r="G30" s="32"/>
      <c r="H30" s="33"/>
    </row>
    <row r="31" spans="1:8" ht="51" customHeight="1" thickBot="1">
      <c r="A31" s="18">
        <v>10</v>
      </c>
      <c r="B31" s="4"/>
      <c r="C31" s="190"/>
      <c r="D31" s="188"/>
      <c r="E31" s="185"/>
      <c r="F31" s="186"/>
      <c r="G31" s="32"/>
      <c r="H31" s="33"/>
    </row>
    <row r="32" spans="1:8" s="19" customFormat="1" ht="30" customHeight="1" thickBot="1">
      <c r="A32" s="202" t="s">
        <v>1</v>
      </c>
      <c r="B32" s="203"/>
      <c r="C32" s="191">
        <f>SUM(C22:C31)</f>
        <v>0</v>
      </c>
      <c r="D32" s="192">
        <f>SUM(D22:D31)</f>
        <v>0</v>
      </c>
      <c r="E32" s="34"/>
      <c r="F32" s="35"/>
      <c r="G32" s="36"/>
      <c r="H32" s="37"/>
    </row>
    <row r="33" spans="1:8">
      <c r="A33" s="20"/>
      <c r="B33" s="21"/>
      <c r="C33" s="22"/>
      <c r="D33" s="23"/>
      <c r="E33" s="21"/>
      <c r="F33" s="21"/>
      <c r="G33" s="21"/>
      <c r="H33" s="21"/>
    </row>
    <row r="34" spans="1:8">
      <c r="A34" s="20"/>
      <c r="B34" s="21"/>
      <c r="C34" s="23"/>
      <c r="D34" s="23"/>
      <c r="E34" s="21"/>
      <c r="F34" s="21"/>
      <c r="G34" s="21"/>
      <c r="H34" s="21"/>
    </row>
    <row r="35" spans="1:8">
      <c r="A35" s="20"/>
      <c r="B35" s="21"/>
      <c r="C35" s="23"/>
      <c r="D35" s="23"/>
      <c r="E35" s="21"/>
      <c r="F35" s="21"/>
      <c r="G35" s="21"/>
      <c r="H35" s="21"/>
    </row>
    <row r="36" spans="1:8">
      <c r="A36" s="20"/>
      <c r="B36" s="21"/>
      <c r="C36" s="23"/>
      <c r="D36" s="23"/>
      <c r="E36" s="21"/>
      <c r="F36" s="21"/>
      <c r="G36" s="21"/>
      <c r="H36" s="21"/>
    </row>
    <row r="37" spans="1:8">
      <c r="A37" s="20"/>
      <c r="B37" s="21"/>
      <c r="C37" s="23"/>
      <c r="D37" s="23"/>
      <c r="E37" s="21"/>
      <c r="F37" s="21"/>
      <c r="G37" s="21"/>
      <c r="H37" s="21"/>
    </row>
    <row r="38" spans="1:8">
      <c r="A38" s="20"/>
      <c r="B38" s="21"/>
      <c r="C38" s="23"/>
      <c r="D38" s="23"/>
      <c r="E38" s="21"/>
      <c r="F38" s="21"/>
      <c r="G38" s="21"/>
      <c r="H38" s="21"/>
    </row>
    <row r="39" spans="1:8">
      <c r="A39" s="20"/>
      <c r="B39" s="21"/>
      <c r="C39" s="23"/>
      <c r="D39" s="23"/>
      <c r="E39" s="21"/>
      <c r="F39" s="21"/>
      <c r="G39" s="21"/>
      <c r="H39" s="21"/>
    </row>
    <row r="40" spans="1:8">
      <c r="A40" s="20"/>
      <c r="B40" s="21"/>
      <c r="C40" s="23"/>
      <c r="D40" s="23"/>
      <c r="E40" s="21"/>
      <c r="F40" s="21"/>
      <c r="G40" s="21"/>
      <c r="H40" s="21"/>
    </row>
    <row r="41" spans="1:8">
      <c r="A41" s="20"/>
      <c r="B41" s="21"/>
      <c r="C41" s="23"/>
      <c r="D41" s="23"/>
      <c r="E41" s="21"/>
      <c r="F41" s="21"/>
      <c r="G41" s="21"/>
      <c r="H41" s="21"/>
    </row>
    <row r="42" spans="1:8">
      <c r="A42" s="20"/>
      <c r="B42" s="21"/>
      <c r="C42" s="23"/>
      <c r="D42" s="23"/>
      <c r="E42" s="21"/>
      <c r="F42" s="21"/>
      <c r="G42" s="21"/>
      <c r="H42" s="21"/>
    </row>
    <row r="43" spans="1:8">
      <c r="A43" s="20"/>
      <c r="B43" s="21"/>
      <c r="C43" s="23"/>
      <c r="D43" s="23"/>
      <c r="E43" s="21"/>
      <c r="F43" s="21"/>
      <c r="G43" s="21"/>
      <c r="H43" s="21"/>
    </row>
    <row r="44" spans="1:8">
      <c r="A44" s="20"/>
      <c r="B44" s="21"/>
      <c r="C44" s="23"/>
      <c r="D44" s="23"/>
      <c r="E44" s="21"/>
      <c r="F44" s="21"/>
      <c r="G44" s="21"/>
      <c r="H44" s="21"/>
    </row>
    <row r="45" spans="1:8">
      <c r="A45" s="20"/>
      <c r="B45" s="21"/>
      <c r="C45" s="23"/>
      <c r="D45" s="23"/>
      <c r="E45" s="21"/>
      <c r="F45" s="21"/>
      <c r="G45" s="21"/>
      <c r="H45" s="21"/>
    </row>
    <row r="46" spans="1:8">
      <c r="A46" s="20"/>
      <c r="B46" s="21"/>
      <c r="C46" s="23"/>
      <c r="D46" s="23"/>
      <c r="E46" s="21"/>
      <c r="F46" s="21"/>
      <c r="G46" s="21"/>
      <c r="H46" s="21"/>
    </row>
    <row r="47" spans="1:8">
      <c r="A47" s="20"/>
      <c r="B47" s="21"/>
      <c r="C47" s="23"/>
      <c r="D47" s="23"/>
      <c r="E47" s="21"/>
      <c r="F47" s="21"/>
      <c r="G47" s="21"/>
      <c r="H47" s="21"/>
    </row>
    <row r="48" spans="1:8">
      <c r="A48" s="20"/>
      <c r="B48" s="21"/>
      <c r="C48" s="23"/>
      <c r="D48" s="23"/>
      <c r="E48" s="21"/>
      <c r="F48" s="21"/>
      <c r="G48" s="21"/>
      <c r="H48" s="21"/>
    </row>
    <row r="49" spans="1:8">
      <c r="A49" s="20"/>
      <c r="B49" s="21"/>
      <c r="C49" s="23"/>
      <c r="D49" s="23"/>
      <c r="E49" s="21"/>
      <c r="F49" s="21"/>
      <c r="G49" s="21"/>
      <c r="H49" s="21"/>
    </row>
    <row r="50" spans="1:8">
      <c r="A50" s="20"/>
      <c r="B50" s="21"/>
      <c r="C50" s="23"/>
      <c r="D50" s="23"/>
      <c r="E50" s="21"/>
      <c r="F50" s="21"/>
      <c r="G50" s="21"/>
      <c r="H50" s="21"/>
    </row>
    <row r="51" spans="1:8">
      <c r="A51" s="20"/>
      <c r="B51" s="21"/>
      <c r="C51" s="23"/>
      <c r="D51" s="23"/>
      <c r="E51" s="21"/>
      <c r="F51" s="21"/>
      <c r="G51" s="21"/>
      <c r="H51" s="21"/>
    </row>
    <row r="52" spans="1:8">
      <c r="A52" s="20"/>
      <c r="B52" s="21"/>
      <c r="C52" s="23"/>
      <c r="D52" s="23"/>
      <c r="E52" s="21"/>
      <c r="F52" s="21"/>
      <c r="G52" s="21"/>
      <c r="H52" s="21"/>
    </row>
    <row r="53" spans="1:8">
      <c r="A53" s="20"/>
      <c r="B53" s="21"/>
      <c r="C53" s="23"/>
      <c r="D53" s="23"/>
      <c r="E53" s="21"/>
      <c r="F53" s="21"/>
      <c r="G53" s="21"/>
      <c r="H53" s="21"/>
    </row>
    <row r="54" spans="1:8">
      <c r="A54" s="20"/>
      <c r="B54" s="21"/>
      <c r="C54" s="23"/>
      <c r="D54" s="23"/>
      <c r="E54" s="21"/>
      <c r="F54" s="21"/>
      <c r="G54" s="21"/>
      <c r="H54" s="21"/>
    </row>
    <row r="55" spans="1:8">
      <c r="A55" s="20"/>
      <c r="B55" s="21"/>
      <c r="C55" s="23"/>
      <c r="D55" s="23"/>
      <c r="E55" s="21"/>
      <c r="F55" s="21"/>
      <c r="G55" s="21"/>
      <c r="H55" s="21"/>
    </row>
    <row r="56" spans="1:8">
      <c r="A56" s="20"/>
      <c r="B56" s="21"/>
      <c r="C56" s="23"/>
      <c r="D56" s="23"/>
      <c r="E56" s="21"/>
      <c r="F56" s="21"/>
      <c r="G56" s="21"/>
      <c r="H56" s="21"/>
    </row>
    <row r="57" spans="1:8">
      <c r="A57" s="20"/>
      <c r="B57" s="21"/>
      <c r="C57" s="23"/>
      <c r="D57" s="23"/>
      <c r="E57" s="21"/>
      <c r="F57" s="21"/>
      <c r="G57" s="21"/>
      <c r="H57" s="21"/>
    </row>
    <row r="58" spans="1:8">
      <c r="A58" s="20"/>
      <c r="B58" s="21"/>
      <c r="C58" s="23"/>
      <c r="D58" s="23"/>
      <c r="E58" s="21"/>
      <c r="F58" s="21"/>
      <c r="G58" s="21"/>
      <c r="H58" s="21"/>
    </row>
    <row r="59" spans="1:8">
      <c r="A59" s="20"/>
      <c r="B59" s="21"/>
      <c r="C59" s="23"/>
      <c r="D59" s="23"/>
      <c r="E59" s="21"/>
      <c r="F59" s="21"/>
      <c r="G59" s="21"/>
      <c r="H59" s="21"/>
    </row>
    <row r="60" spans="1:8">
      <c r="A60" s="20"/>
      <c r="B60" s="21"/>
      <c r="C60" s="23"/>
      <c r="D60" s="23"/>
      <c r="E60" s="21"/>
      <c r="F60" s="21"/>
      <c r="G60" s="21"/>
      <c r="H60" s="21"/>
    </row>
    <row r="61" spans="1:8">
      <c r="A61" s="20"/>
      <c r="B61" s="21"/>
      <c r="C61" s="23"/>
      <c r="D61" s="23"/>
      <c r="E61" s="21"/>
      <c r="F61" s="21"/>
      <c r="G61" s="21"/>
      <c r="H61" s="21"/>
    </row>
    <row r="62" spans="1:8">
      <c r="A62" s="20"/>
      <c r="B62" s="21"/>
      <c r="C62" s="23"/>
      <c r="D62" s="23"/>
      <c r="E62" s="21"/>
      <c r="F62" s="21"/>
      <c r="G62" s="21"/>
      <c r="H62" s="21"/>
    </row>
    <row r="63" spans="1:8">
      <c r="A63" s="20"/>
      <c r="B63" s="21"/>
      <c r="C63" s="23"/>
      <c r="D63" s="23"/>
      <c r="E63" s="21"/>
      <c r="F63" s="21"/>
      <c r="G63" s="21"/>
      <c r="H63" s="21"/>
    </row>
    <row r="64" spans="1:8">
      <c r="A64" s="20"/>
      <c r="B64" s="21"/>
      <c r="C64" s="23"/>
      <c r="D64" s="23"/>
      <c r="E64" s="21"/>
      <c r="F64" s="21"/>
      <c r="G64" s="21"/>
      <c r="H64" s="21"/>
    </row>
    <row r="65" spans="1:8">
      <c r="A65" s="20"/>
      <c r="B65" s="21"/>
      <c r="C65" s="23"/>
      <c r="D65" s="23"/>
      <c r="E65" s="21"/>
      <c r="F65" s="21"/>
      <c r="G65" s="21"/>
      <c r="H65" s="21"/>
    </row>
    <row r="66" spans="1:8">
      <c r="A66" s="20"/>
      <c r="B66" s="21"/>
      <c r="C66" s="23"/>
      <c r="D66" s="23"/>
      <c r="E66" s="21"/>
      <c r="F66" s="21"/>
      <c r="G66" s="21"/>
      <c r="H66" s="21"/>
    </row>
    <row r="67" spans="1:8">
      <c r="A67" s="20"/>
      <c r="B67" s="21"/>
      <c r="C67" s="23"/>
      <c r="D67" s="23"/>
      <c r="E67" s="21"/>
      <c r="F67" s="21"/>
      <c r="G67" s="21"/>
      <c r="H67" s="21"/>
    </row>
    <row r="68" spans="1:8">
      <c r="A68" s="20"/>
      <c r="B68" s="21"/>
      <c r="C68" s="23"/>
      <c r="D68" s="23"/>
      <c r="E68" s="21"/>
      <c r="F68" s="21"/>
      <c r="G68" s="21"/>
      <c r="H68" s="21"/>
    </row>
    <row r="69" spans="1:8">
      <c r="A69" s="20"/>
      <c r="B69" s="21"/>
      <c r="C69" s="23"/>
      <c r="D69" s="23"/>
      <c r="E69" s="21"/>
      <c r="F69" s="21"/>
      <c r="G69" s="21"/>
      <c r="H69" s="21"/>
    </row>
    <row r="70" spans="1:8">
      <c r="A70" s="20"/>
      <c r="B70" s="21"/>
      <c r="C70" s="23"/>
      <c r="D70" s="23"/>
      <c r="E70" s="21"/>
      <c r="F70" s="21"/>
      <c r="G70" s="21"/>
      <c r="H70" s="21"/>
    </row>
    <row r="71" spans="1:8">
      <c r="A71" s="20"/>
      <c r="B71" s="21"/>
      <c r="C71" s="23"/>
      <c r="D71" s="23"/>
      <c r="E71" s="21"/>
      <c r="F71" s="21"/>
      <c r="G71" s="21"/>
      <c r="H71" s="21"/>
    </row>
    <row r="72" spans="1:8">
      <c r="A72" s="20"/>
      <c r="B72" s="21"/>
      <c r="C72" s="23"/>
      <c r="D72" s="23"/>
      <c r="E72" s="21"/>
      <c r="F72" s="21"/>
      <c r="G72" s="21"/>
      <c r="H72" s="21"/>
    </row>
    <row r="73" spans="1:8">
      <c r="A73" s="20"/>
      <c r="B73" s="21"/>
      <c r="C73" s="23"/>
      <c r="D73" s="23"/>
      <c r="E73" s="21"/>
      <c r="F73" s="21"/>
      <c r="G73" s="21"/>
      <c r="H73" s="21"/>
    </row>
    <row r="74" spans="1:8">
      <c r="A74" s="20"/>
      <c r="B74" s="21"/>
      <c r="C74" s="23"/>
      <c r="D74" s="23"/>
      <c r="E74" s="21"/>
      <c r="F74" s="21"/>
      <c r="G74" s="21"/>
      <c r="H74" s="21"/>
    </row>
    <row r="75" spans="1:8">
      <c r="A75" s="20"/>
      <c r="B75" s="21"/>
      <c r="C75" s="23"/>
      <c r="D75" s="23"/>
      <c r="E75" s="21"/>
      <c r="F75" s="21"/>
      <c r="G75" s="21"/>
      <c r="H75" s="21"/>
    </row>
    <row r="76" spans="1:8">
      <c r="A76" s="20"/>
      <c r="B76" s="21"/>
      <c r="C76" s="23"/>
      <c r="D76" s="23"/>
      <c r="E76" s="21"/>
      <c r="F76" s="21"/>
      <c r="G76" s="21"/>
      <c r="H76" s="21"/>
    </row>
    <row r="77" spans="1:8">
      <c r="A77" s="20"/>
      <c r="B77" s="21"/>
      <c r="C77" s="23"/>
      <c r="D77" s="23"/>
      <c r="E77" s="21"/>
      <c r="F77" s="21"/>
      <c r="G77" s="21"/>
      <c r="H77" s="21"/>
    </row>
    <row r="78" spans="1:8">
      <c r="A78" s="20"/>
      <c r="B78" s="21"/>
      <c r="C78" s="23"/>
      <c r="D78" s="23"/>
      <c r="E78" s="21"/>
      <c r="F78" s="21"/>
      <c r="G78" s="21"/>
      <c r="H78" s="21"/>
    </row>
    <row r="79" spans="1:8">
      <c r="A79" s="20"/>
      <c r="B79" s="21"/>
      <c r="C79" s="23"/>
      <c r="D79" s="23"/>
      <c r="E79" s="21"/>
      <c r="F79" s="21"/>
      <c r="G79" s="21"/>
      <c r="H79" s="21"/>
    </row>
    <row r="80" spans="1:8">
      <c r="A80" s="20"/>
      <c r="B80" s="21"/>
      <c r="C80" s="23"/>
      <c r="D80" s="23"/>
      <c r="E80" s="21"/>
      <c r="F80" s="21"/>
      <c r="G80" s="21"/>
      <c r="H80" s="21"/>
    </row>
    <row r="81" spans="1:8">
      <c r="A81" s="20"/>
      <c r="B81" s="21"/>
      <c r="C81" s="23"/>
      <c r="D81" s="23"/>
      <c r="E81" s="21"/>
      <c r="F81" s="21"/>
      <c r="G81" s="21"/>
      <c r="H81" s="21"/>
    </row>
    <row r="82" spans="1:8">
      <c r="A82" s="20"/>
      <c r="B82" s="21"/>
      <c r="C82" s="23"/>
      <c r="D82" s="23"/>
      <c r="E82" s="21"/>
      <c r="F82" s="21"/>
      <c r="G82" s="21"/>
      <c r="H82" s="21"/>
    </row>
    <row r="83" spans="1:8">
      <c r="A83" s="20"/>
      <c r="B83" s="21"/>
      <c r="C83" s="23"/>
      <c r="D83" s="23"/>
      <c r="E83" s="21"/>
      <c r="F83" s="21"/>
      <c r="G83" s="21"/>
      <c r="H83" s="21"/>
    </row>
    <row r="84" spans="1:8">
      <c r="A84" s="20"/>
      <c r="B84" s="21"/>
      <c r="C84" s="23"/>
      <c r="D84" s="23"/>
      <c r="E84" s="21"/>
      <c r="F84" s="21"/>
      <c r="G84" s="21"/>
      <c r="H84" s="21"/>
    </row>
    <row r="85" spans="1:8">
      <c r="A85" s="20"/>
      <c r="B85" s="21"/>
      <c r="C85" s="23"/>
      <c r="D85" s="23"/>
      <c r="E85" s="21"/>
      <c r="F85" s="21"/>
      <c r="G85" s="21"/>
      <c r="H85" s="21"/>
    </row>
    <row r="86" spans="1:8">
      <c r="A86" s="20"/>
      <c r="B86" s="21"/>
      <c r="C86" s="23"/>
      <c r="D86" s="23"/>
      <c r="E86" s="21"/>
      <c r="F86" s="21"/>
      <c r="G86" s="21"/>
      <c r="H86" s="21"/>
    </row>
    <row r="87" spans="1:8">
      <c r="A87" s="20"/>
      <c r="B87" s="21"/>
      <c r="C87" s="23"/>
      <c r="D87" s="23"/>
      <c r="E87" s="21"/>
      <c r="F87" s="21"/>
      <c r="G87" s="21"/>
      <c r="H87" s="21"/>
    </row>
    <row r="88" spans="1:8">
      <c r="A88" s="20"/>
      <c r="B88" s="21"/>
      <c r="C88" s="23"/>
      <c r="D88" s="23"/>
      <c r="E88" s="21"/>
      <c r="F88" s="21"/>
      <c r="G88" s="21"/>
      <c r="H88" s="21"/>
    </row>
    <row r="89" spans="1:8">
      <c r="A89" s="20"/>
      <c r="B89" s="21"/>
      <c r="C89" s="23"/>
      <c r="D89" s="23"/>
      <c r="E89" s="21"/>
      <c r="F89" s="21"/>
      <c r="G89" s="21"/>
      <c r="H89" s="21"/>
    </row>
    <row r="90" spans="1:8">
      <c r="A90" s="20"/>
      <c r="B90" s="21"/>
      <c r="C90" s="23"/>
      <c r="D90" s="23"/>
      <c r="E90" s="21"/>
      <c r="F90" s="21"/>
      <c r="G90" s="21"/>
      <c r="H90" s="21"/>
    </row>
    <row r="91" spans="1:8">
      <c r="A91" s="20"/>
      <c r="B91" s="21"/>
      <c r="C91" s="23"/>
      <c r="D91" s="23"/>
      <c r="E91" s="21"/>
      <c r="F91" s="21"/>
      <c r="G91" s="21"/>
      <c r="H91" s="21"/>
    </row>
    <row r="92" spans="1:8">
      <c r="A92" s="20"/>
      <c r="B92" s="21"/>
      <c r="C92" s="23"/>
      <c r="D92" s="23"/>
      <c r="E92" s="21"/>
      <c r="F92" s="21"/>
      <c r="G92" s="21"/>
      <c r="H92" s="21"/>
    </row>
    <row r="93" spans="1:8">
      <c r="A93" s="20"/>
      <c r="B93" s="21"/>
      <c r="C93" s="23"/>
      <c r="D93" s="23"/>
      <c r="E93" s="21"/>
      <c r="F93" s="21"/>
      <c r="G93" s="21"/>
      <c r="H93" s="21"/>
    </row>
    <row r="94" spans="1:8">
      <c r="A94" s="20"/>
      <c r="B94" s="21"/>
      <c r="C94" s="23"/>
      <c r="D94" s="23"/>
      <c r="E94" s="21"/>
      <c r="F94" s="21"/>
      <c r="G94" s="21"/>
      <c r="H94" s="21"/>
    </row>
    <row r="95" spans="1:8">
      <c r="A95" s="20"/>
      <c r="B95" s="21"/>
      <c r="C95" s="23"/>
      <c r="D95" s="23"/>
      <c r="E95" s="21"/>
      <c r="F95" s="21"/>
      <c r="G95" s="21"/>
      <c r="H95" s="21"/>
    </row>
    <row r="96" spans="1:8">
      <c r="A96" s="20"/>
      <c r="B96" s="21"/>
      <c r="C96" s="23"/>
      <c r="D96" s="23"/>
      <c r="E96" s="21"/>
      <c r="F96" s="21"/>
      <c r="G96" s="21"/>
      <c r="H96" s="21"/>
    </row>
    <row r="97" spans="1:8">
      <c r="A97" s="20"/>
      <c r="B97" s="21"/>
      <c r="C97" s="23"/>
      <c r="D97" s="23"/>
      <c r="E97" s="21"/>
      <c r="F97" s="21"/>
      <c r="G97" s="21"/>
      <c r="H97" s="21"/>
    </row>
    <row r="98" spans="1:8">
      <c r="A98" s="20"/>
      <c r="B98" s="21"/>
      <c r="C98" s="23"/>
      <c r="D98" s="23"/>
      <c r="E98" s="21"/>
      <c r="F98" s="21"/>
      <c r="G98" s="21"/>
      <c r="H98" s="21"/>
    </row>
    <row r="99" spans="1:8">
      <c r="A99" s="20"/>
      <c r="B99" s="21"/>
      <c r="C99" s="23"/>
      <c r="D99" s="23"/>
      <c r="E99" s="21"/>
      <c r="F99" s="21"/>
      <c r="G99" s="21"/>
      <c r="H99" s="21"/>
    </row>
    <row r="100" spans="1:8">
      <c r="A100" s="20"/>
      <c r="B100" s="21"/>
      <c r="C100" s="23"/>
      <c r="D100" s="23"/>
      <c r="E100" s="21"/>
      <c r="F100" s="21"/>
      <c r="G100" s="21"/>
      <c r="H100" s="21"/>
    </row>
    <row r="101" spans="1:8">
      <c r="A101" s="20"/>
      <c r="B101" s="21"/>
      <c r="C101" s="23"/>
      <c r="D101" s="23"/>
      <c r="E101" s="21"/>
      <c r="F101" s="21"/>
      <c r="G101" s="21"/>
      <c r="H101" s="21"/>
    </row>
    <row r="102" spans="1:8">
      <c r="A102" s="20"/>
      <c r="B102" s="21"/>
      <c r="C102" s="23"/>
      <c r="D102" s="23"/>
      <c r="E102" s="21"/>
      <c r="F102" s="21"/>
      <c r="G102" s="21"/>
      <c r="H102" s="21"/>
    </row>
    <row r="103" spans="1:8">
      <c r="A103" s="20"/>
      <c r="B103" s="21"/>
      <c r="C103" s="23"/>
      <c r="D103" s="23"/>
      <c r="E103" s="21"/>
      <c r="F103" s="21"/>
      <c r="G103" s="21"/>
      <c r="H103" s="21"/>
    </row>
    <row r="104" spans="1:8">
      <c r="A104" s="20"/>
      <c r="B104" s="21"/>
      <c r="C104" s="23"/>
      <c r="D104" s="23"/>
      <c r="E104" s="21"/>
      <c r="F104" s="21"/>
      <c r="G104" s="21"/>
      <c r="H104" s="21"/>
    </row>
    <row r="105" spans="1:8">
      <c r="A105" s="20"/>
      <c r="B105" s="21"/>
      <c r="C105" s="23"/>
      <c r="D105" s="23"/>
      <c r="E105" s="21"/>
      <c r="F105" s="21"/>
      <c r="G105" s="21"/>
      <c r="H105" s="21"/>
    </row>
    <row r="106" spans="1:8">
      <c r="A106" s="20"/>
      <c r="B106" s="21"/>
      <c r="C106" s="23"/>
      <c r="D106" s="23"/>
      <c r="E106" s="21"/>
      <c r="F106" s="21"/>
      <c r="G106" s="21"/>
      <c r="H106" s="21"/>
    </row>
    <row r="107" spans="1:8">
      <c r="A107" s="20"/>
      <c r="B107" s="21"/>
      <c r="C107" s="23"/>
      <c r="D107" s="23"/>
      <c r="E107" s="21"/>
      <c r="F107" s="21"/>
      <c r="G107" s="21"/>
      <c r="H107" s="21"/>
    </row>
    <row r="108" spans="1:8">
      <c r="A108" s="20"/>
      <c r="B108" s="21"/>
      <c r="C108" s="23"/>
      <c r="D108" s="23"/>
      <c r="E108" s="21"/>
      <c r="F108" s="21"/>
      <c r="G108" s="21"/>
      <c r="H108" s="21"/>
    </row>
    <row r="109" spans="1:8">
      <c r="A109" s="20"/>
      <c r="B109" s="21"/>
      <c r="C109" s="23"/>
      <c r="D109" s="23"/>
      <c r="E109" s="21"/>
      <c r="F109" s="21"/>
      <c r="G109" s="21"/>
      <c r="H109" s="21"/>
    </row>
    <row r="110" spans="1:8">
      <c r="A110" s="20"/>
      <c r="B110" s="21"/>
      <c r="C110" s="23"/>
      <c r="D110" s="23"/>
      <c r="E110" s="21"/>
      <c r="F110" s="21"/>
      <c r="G110" s="21"/>
      <c r="H110" s="21"/>
    </row>
    <row r="111" spans="1:8">
      <c r="A111" s="20"/>
      <c r="B111" s="21"/>
      <c r="C111" s="23"/>
      <c r="D111" s="23"/>
      <c r="E111" s="21"/>
      <c r="F111" s="21"/>
      <c r="G111" s="21"/>
      <c r="H111" s="21"/>
    </row>
    <row r="112" spans="1:8">
      <c r="A112" s="20"/>
      <c r="B112" s="21"/>
      <c r="C112" s="23"/>
      <c r="D112" s="23"/>
      <c r="E112" s="21"/>
      <c r="F112" s="21"/>
      <c r="G112" s="21"/>
      <c r="H112" s="21"/>
    </row>
    <row r="113" spans="1:8">
      <c r="A113" s="20"/>
      <c r="B113" s="21"/>
      <c r="C113" s="23"/>
      <c r="D113" s="23"/>
      <c r="E113" s="21"/>
      <c r="F113" s="21"/>
      <c r="G113" s="21"/>
      <c r="H113" s="21"/>
    </row>
    <row r="114" spans="1:8">
      <c r="A114" s="20"/>
      <c r="B114" s="21"/>
      <c r="C114" s="23"/>
      <c r="D114" s="23"/>
      <c r="E114" s="21"/>
      <c r="F114" s="21"/>
      <c r="G114" s="21"/>
      <c r="H114" s="21"/>
    </row>
    <row r="115" spans="1:8">
      <c r="A115" s="20"/>
      <c r="B115" s="21"/>
      <c r="C115" s="23"/>
      <c r="D115" s="23"/>
      <c r="E115" s="21"/>
      <c r="F115" s="21"/>
      <c r="G115" s="21"/>
      <c r="H115" s="21"/>
    </row>
    <row r="116" spans="1:8">
      <c r="A116" s="20"/>
      <c r="B116" s="21"/>
      <c r="C116" s="23"/>
      <c r="D116" s="23"/>
      <c r="E116" s="21"/>
      <c r="F116" s="21"/>
      <c r="G116" s="21"/>
      <c r="H116" s="21"/>
    </row>
    <row r="117" spans="1:8">
      <c r="A117" s="20"/>
      <c r="B117" s="21"/>
      <c r="C117" s="23"/>
      <c r="D117" s="23"/>
      <c r="E117" s="21"/>
      <c r="F117" s="21"/>
      <c r="G117" s="21"/>
      <c r="H117" s="21"/>
    </row>
    <row r="118" spans="1:8">
      <c r="A118" s="20"/>
      <c r="B118" s="21"/>
      <c r="C118" s="23"/>
      <c r="D118" s="23"/>
      <c r="E118" s="21"/>
      <c r="F118" s="21"/>
      <c r="G118" s="21"/>
      <c r="H118" s="21"/>
    </row>
    <row r="119" spans="1:8">
      <c r="A119" s="20"/>
      <c r="B119" s="21"/>
      <c r="C119" s="23"/>
      <c r="D119" s="23"/>
      <c r="E119" s="21"/>
      <c r="F119" s="21"/>
      <c r="G119" s="21"/>
      <c r="H119" s="21"/>
    </row>
    <row r="120" spans="1:8">
      <c r="A120" s="20"/>
      <c r="B120" s="21"/>
      <c r="C120" s="23"/>
      <c r="D120" s="23"/>
      <c r="E120" s="21"/>
      <c r="F120" s="21"/>
      <c r="G120" s="21"/>
      <c r="H120" s="21"/>
    </row>
    <row r="121" spans="1:8">
      <c r="A121" s="20"/>
      <c r="B121" s="21"/>
      <c r="C121" s="23"/>
      <c r="D121" s="23"/>
      <c r="E121" s="21"/>
      <c r="F121" s="21"/>
      <c r="G121" s="21"/>
      <c r="H121" s="21"/>
    </row>
    <row r="122" spans="1:8">
      <c r="A122" s="20"/>
      <c r="B122" s="21"/>
      <c r="C122" s="23"/>
      <c r="D122" s="23"/>
      <c r="E122" s="21"/>
      <c r="F122" s="21"/>
      <c r="G122" s="21"/>
      <c r="H122" s="21"/>
    </row>
    <row r="123" spans="1:8">
      <c r="A123" s="20"/>
      <c r="B123" s="21"/>
      <c r="C123" s="23"/>
      <c r="D123" s="23"/>
      <c r="E123" s="21"/>
      <c r="F123" s="21"/>
      <c r="G123" s="21"/>
      <c r="H123" s="21"/>
    </row>
    <row r="124" spans="1:8">
      <c r="A124" s="20"/>
      <c r="B124" s="21"/>
      <c r="C124" s="23"/>
      <c r="D124" s="23"/>
      <c r="E124" s="21"/>
      <c r="F124" s="21"/>
      <c r="G124" s="21"/>
      <c r="H124" s="21"/>
    </row>
    <row r="125" spans="1:8">
      <c r="A125" s="20"/>
      <c r="B125" s="21"/>
      <c r="C125" s="23"/>
      <c r="D125" s="23"/>
      <c r="E125" s="21"/>
      <c r="F125" s="21"/>
      <c r="G125" s="21"/>
      <c r="H125" s="21"/>
    </row>
    <row r="126" spans="1:8">
      <c r="A126" s="20"/>
      <c r="B126" s="21"/>
      <c r="C126" s="23"/>
      <c r="D126" s="23"/>
      <c r="E126" s="21"/>
      <c r="F126" s="21"/>
      <c r="G126" s="21"/>
      <c r="H126" s="21"/>
    </row>
    <row r="127" spans="1:8">
      <c r="A127" s="20"/>
      <c r="B127" s="21"/>
      <c r="C127" s="23"/>
      <c r="D127" s="23"/>
      <c r="E127" s="21"/>
      <c r="F127" s="21"/>
      <c r="G127" s="21"/>
      <c r="H127" s="21"/>
    </row>
    <row r="128" spans="1:8">
      <c r="A128" s="20"/>
      <c r="B128" s="21"/>
      <c r="C128" s="23"/>
      <c r="D128" s="23"/>
      <c r="E128" s="21"/>
      <c r="F128" s="21"/>
      <c r="G128" s="21"/>
      <c r="H128" s="21"/>
    </row>
    <row r="129" spans="1:8">
      <c r="A129" s="20"/>
      <c r="B129" s="21"/>
      <c r="C129" s="23"/>
      <c r="D129" s="23"/>
      <c r="E129" s="21"/>
      <c r="F129" s="21"/>
      <c r="G129" s="21"/>
      <c r="H129" s="21"/>
    </row>
    <row r="130" spans="1:8">
      <c r="A130" s="20"/>
      <c r="B130" s="21"/>
      <c r="C130" s="23"/>
      <c r="D130" s="23"/>
      <c r="E130" s="21"/>
      <c r="F130" s="21"/>
      <c r="G130" s="21"/>
      <c r="H130" s="21"/>
    </row>
    <row r="131" spans="1:8">
      <c r="A131" s="20"/>
      <c r="B131" s="21"/>
      <c r="C131" s="23"/>
      <c r="D131" s="23"/>
      <c r="E131" s="21"/>
      <c r="F131" s="21"/>
      <c r="G131" s="21"/>
      <c r="H131" s="21"/>
    </row>
    <row r="132" spans="1:8">
      <c r="A132" s="20"/>
      <c r="B132" s="21"/>
      <c r="C132" s="23"/>
      <c r="D132" s="23"/>
      <c r="E132" s="21"/>
      <c r="F132" s="21"/>
      <c r="G132" s="21"/>
      <c r="H132" s="21"/>
    </row>
    <row r="133" spans="1:8">
      <c r="A133" s="20"/>
      <c r="B133" s="21"/>
      <c r="C133" s="23"/>
      <c r="D133" s="23"/>
      <c r="E133" s="21"/>
      <c r="F133" s="21"/>
      <c r="G133" s="21"/>
      <c r="H133" s="21"/>
    </row>
    <row r="134" spans="1:8">
      <c r="A134" s="20"/>
      <c r="B134" s="21"/>
      <c r="C134" s="23"/>
      <c r="D134" s="23"/>
      <c r="E134" s="21"/>
      <c r="F134" s="21"/>
      <c r="G134" s="21"/>
      <c r="H134" s="21"/>
    </row>
    <row r="135" spans="1:8">
      <c r="A135" s="20"/>
      <c r="B135" s="21"/>
      <c r="C135" s="23"/>
      <c r="D135" s="23"/>
      <c r="E135" s="21"/>
      <c r="F135" s="21"/>
      <c r="G135" s="21"/>
      <c r="H135" s="21"/>
    </row>
    <row r="136" spans="1:8">
      <c r="A136" s="20"/>
      <c r="B136" s="21"/>
      <c r="C136" s="23"/>
      <c r="D136" s="23"/>
      <c r="E136" s="21"/>
      <c r="F136" s="21"/>
      <c r="G136" s="21"/>
      <c r="H136" s="21"/>
    </row>
    <row r="137" spans="1:8">
      <c r="A137" s="20"/>
      <c r="B137" s="21"/>
      <c r="C137" s="23"/>
      <c r="D137" s="23"/>
      <c r="E137" s="21"/>
      <c r="F137" s="21"/>
      <c r="G137" s="21"/>
      <c r="H137" s="21"/>
    </row>
    <row r="138" spans="1:8">
      <c r="A138" s="20"/>
      <c r="B138" s="21"/>
      <c r="C138" s="23"/>
      <c r="D138" s="23"/>
      <c r="E138" s="21"/>
      <c r="F138" s="21"/>
      <c r="G138" s="21"/>
      <c r="H138" s="21"/>
    </row>
    <row r="139" spans="1:8">
      <c r="A139" s="20"/>
      <c r="B139" s="21"/>
      <c r="C139" s="23"/>
      <c r="D139" s="23"/>
      <c r="E139" s="21"/>
      <c r="F139" s="21"/>
      <c r="G139" s="21"/>
      <c r="H139" s="21"/>
    </row>
    <row r="140" spans="1:8">
      <c r="A140" s="20"/>
      <c r="B140" s="21"/>
      <c r="C140" s="23"/>
      <c r="D140" s="23"/>
      <c r="E140" s="21"/>
      <c r="F140" s="21"/>
      <c r="G140" s="21"/>
      <c r="H140" s="21"/>
    </row>
    <row r="141" spans="1:8">
      <c r="A141" s="20"/>
      <c r="B141" s="21"/>
      <c r="C141" s="23"/>
      <c r="D141" s="23"/>
      <c r="E141" s="21"/>
      <c r="F141" s="21"/>
      <c r="G141" s="21"/>
      <c r="H141" s="21"/>
    </row>
    <row r="142" spans="1:8">
      <c r="A142" s="20"/>
      <c r="B142" s="21"/>
      <c r="C142" s="23"/>
      <c r="D142" s="23"/>
      <c r="E142" s="21"/>
      <c r="F142" s="21"/>
      <c r="G142" s="21"/>
      <c r="H142" s="21"/>
    </row>
    <row r="143" spans="1:8">
      <c r="A143" s="20"/>
      <c r="B143" s="21"/>
      <c r="C143" s="23"/>
      <c r="D143" s="23"/>
      <c r="E143" s="21"/>
      <c r="F143" s="21"/>
      <c r="G143" s="21"/>
      <c r="H143" s="21"/>
    </row>
    <row r="144" spans="1:8">
      <c r="A144" s="20"/>
      <c r="B144" s="21"/>
      <c r="C144" s="23"/>
      <c r="D144" s="23"/>
      <c r="E144" s="21"/>
      <c r="F144" s="21"/>
      <c r="G144" s="21"/>
      <c r="H144" s="21"/>
    </row>
    <row r="145" spans="1:8">
      <c r="A145" s="20"/>
      <c r="B145" s="21"/>
      <c r="C145" s="23"/>
      <c r="D145" s="23"/>
      <c r="E145" s="21"/>
      <c r="F145" s="21"/>
      <c r="G145" s="21"/>
      <c r="H145" s="21"/>
    </row>
    <row r="146" spans="1:8">
      <c r="A146" s="20"/>
      <c r="B146" s="21"/>
      <c r="C146" s="23"/>
      <c r="D146" s="23"/>
      <c r="E146" s="21"/>
      <c r="F146" s="21"/>
      <c r="G146" s="21"/>
      <c r="H146" s="21"/>
    </row>
    <row r="147" spans="1:8">
      <c r="A147" s="20"/>
      <c r="B147" s="21"/>
      <c r="C147" s="23"/>
      <c r="D147" s="23"/>
      <c r="E147" s="21"/>
      <c r="F147" s="21"/>
      <c r="G147" s="21"/>
      <c r="H147" s="21"/>
    </row>
    <row r="148" spans="1:8">
      <c r="A148" s="20"/>
      <c r="B148" s="21"/>
      <c r="C148" s="23"/>
      <c r="D148" s="23"/>
      <c r="E148" s="21"/>
      <c r="F148" s="21"/>
      <c r="G148" s="21"/>
      <c r="H148" s="21"/>
    </row>
    <row r="149" spans="1:8">
      <c r="A149" s="20"/>
      <c r="B149" s="21"/>
      <c r="C149" s="23"/>
      <c r="D149" s="23"/>
      <c r="E149" s="21"/>
      <c r="F149" s="21"/>
      <c r="G149" s="21"/>
      <c r="H149" s="21"/>
    </row>
    <row r="150" spans="1:8">
      <c r="A150" s="20"/>
      <c r="B150" s="21"/>
      <c r="C150" s="23"/>
      <c r="D150" s="23"/>
      <c r="E150" s="21"/>
      <c r="F150" s="21"/>
      <c r="G150" s="21"/>
      <c r="H150" s="21"/>
    </row>
    <row r="151" spans="1:8">
      <c r="A151" s="20"/>
      <c r="B151" s="21"/>
      <c r="C151" s="23"/>
      <c r="D151" s="23"/>
      <c r="E151" s="21"/>
      <c r="F151" s="21"/>
      <c r="G151" s="21"/>
      <c r="H151" s="21"/>
    </row>
    <row r="152" spans="1:8">
      <c r="A152" s="20"/>
      <c r="B152" s="21"/>
      <c r="C152" s="23"/>
      <c r="D152" s="23"/>
      <c r="E152" s="21"/>
      <c r="F152" s="21"/>
      <c r="G152" s="21"/>
      <c r="H152" s="21"/>
    </row>
    <row r="153" spans="1:8">
      <c r="A153" s="20"/>
      <c r="B153" s="21"/>
      <c r="C153" s="23"/>
      <c r="D153" s="23"/>
      <c r="E153" s="21"/>
      <c r="F153" s="21"/>
      <c r="G153" s="21"/>
      <c r="H153" s="21"/>
    </row>
    <row r="154" spans="1:8">
      <c r="A154" s="20"/>
      <c r="B154" s="21"/>
      <c r="C154" s="23"/>
      <c r="D154" s="23"/>
      <c r="E154" s="21"/>
      <c r="F154" s="21"/>
      <c r="G154" s="21"/>
      <c r="H154" s="21"/>
    </row>
    <row r="155" spans="1:8">
      <c r="A155" s="20"/>
      <c r="B155" s="21"/>
      <c r="C155" s="23"/>
      <c r="D155" s="23"/>
      <c r="E155" s="21"/>
      <c r="F155" s="21"/>
      <c r="G155" s="21"/>
      <c r="H155" s="21"/>
    </row>
    <row r="156" spans="1:8">
      <c r="A156" s="20"/>
      <c r="B156" s="21"/>
      <c r="C156" s="23"/>
      <c r="D156" s="23"/>
      <c r="E156" s="21"/>
      <c r="F156" s="21"/>
      <c r="G156" s="21"/>
      <c r="H156" s="21"/>
    </row>
    <row r="157" spans="1:8">
      <c r="A157" s="20"/>
      <c r="B157" s="21"/>
      <c r="C157" s="23"/>
      <c r="D157" s="23"/>
      <c r="E157" s="21"/>
      <c r="F157" s="21"/>
      <c r="G157" s="21"/>
      <c r="H157" s="21"/>
    </row>
    <row r="158" spans="1:8">
      <c r="A158" s="20"/>
      <c r="B158" s="21"/>
      <c r="C158" s="23"/>
      <c r="D158" s="23"/>
      <c r="E158" s="21"/>
      <c r="F158" s="21"/>
      <c r="G158" s="21"/>
      <c r="H158" s="21"/>
    </row>
    <row r="159" spans="1:8">
      <c r="A159" s="20"/>
      <c r="B159" s="21"/>
      <c r="C159" s="23"/>
      <c r="D159" s="23"/>
      <c r="E159" s="21"/>
      <c r="F159" s="21"/>
      <c r="G159" s="21"/>
      <c r="H159" s="21"/>
    </row>
    <row r="160" spans="1:8">
      <c r="A160" s="20"/>
      <c r="B160" s="21"/>
      <c r="C160" s="23"/>
      <c r="D160" s="23"/>
      <c r="E160" s="21"/>
      <c r="F160" s="21"/>
      <c r="G160" s="21"/>
      <c r="H160" s="21"/>
    </row>
    <row r="161" spans="1:8">
      <c r="A161" s="20"/>
      <c r="B161" s="21"/>
      <c r="C161" s="23"/>
      <c r="D161" s="23"/>
      <c r="E161" s="21"/>
      <c r="F161" s="21"/>
      <c r="G161" s="21"/>
      <c r="H161" s="21"/>
    </row>
    <row r="162" spans="1:8">
      <c r="A162" s="20"/>
      <c r="B162" s="21"/>
      <c r="C162" s="23"/>
      <c r="D162" s="23"/>
      <c r="E162" s="21"/>
      <c r="F162" s="21"/>
      <c r="G162" s="21"/>
      <c r="H162" s="21"/>
    </row>
    <row r="163" spans="1:8">
      <c r="A163" s="20"/>
      <c r="B163" s="21"/>
      <c r="C163" s="23"/>
      <c r="D163" s="23"/>
      <c r="E163" s="21"/>
      <c r="F163" s="21"/>
      <c r="G163" s="21"/>
      <c r="H163" s="21"/>
    </row>
    <row r="164" spans="1:8">
      <c r="A164" s="20"/>
      <c r="B164" s="21"/>
      <c r="C164" s="23"/>
      <c r="D164" s="23"/>
      <c r="E164" s="21"/>
      <c r="F164" s="21"/>
      <c r="G164" s="21"/>
      <c r="H164" s="21"/>
    </row>
    <row r="165" spans="1:8">
      <c r="A165" s="20"/>
      <c r="B165" s="21"/>
      <c r="C165" s="23"/>
      <c r="D165" s="23"/>
      <c r="E165" s="21"/>
      <c r="F165" s="21"/>
      <c r="G165" s="21"/>
      <c r="H165" s="21"/>
    </row>
    <row r="166" spans="1:8">
      <c r="A166" s="20"/>
      <c r="B166" s="21"/>
      <c r="C166" s="23"/>
      <c r="D166" s="23"/>
      <c r="E166" s="21"/>
      <c r="F166" s="21"/>
      <c r="G166" s="21"/>
      <c r="H166" s="21"/>
    </row>
    <row r="167" spans="1:8">
      <c r="A167" s="20"/>
      <c r="B167" s="21"/>
      <c r="C167" s="23"/>
      <c r="D167" s="23"/>
      <c r="E167" s="21"/>
      <c r="F167" s="21"/>
      <c r="G167" s="21"/>
      <c r="H167" s="21"/>
    </row>
    <row r="168" spans="1:8">
      <c r="A168" s="20"/>
      <c r="B168" s="21"/>
      <c r="C168" s="23"/>
      <c r="D168" s="23"/>
      <c r="E168" s="21"/>
      <c r="F168" s="21"/>
      <c r="G168" s="21"/>
      <c r="H168" s="21"/>
    </row>
    <row r="169" spans="1:8">
      <c r="A169" s="20"/>
      <c r="B169" s="21"/>
      <c r="C169" s="23"/>
      <c r="D169" s="23"/>
      <c r="E169" s="21"/>
      <c r="F169" s="21"/>
      <c r="G169" s="21"/>
      <c r="H169" s="21"/>
    </row>
    <row r="170" spans="1:8">
      <c r="A170" s="20"/>
      <c r="B170" s="21"/>
      <c r="C170" s="23"/>
      <c r="D170" s="23"/>
      <c r="E170" s="21"/>
      <c r="F170" s="21"/>
      <c r="G170" s="21"/>
      <c r="H170" s="21"/>
    </row>
    <row r="171" spans="1:8">
      <c r="A171" s="20"/>
      <c r="B171" s="21"/>
      <c r="C171" s="23"/>
      <c r="D171" s="23"/>
      <c r="E171" s="21"/>
      <c r="F171" s="21"/>
      <c r="G171" s="21"/>
      <c r="H171" s="21"/>
    </row>
    <row r="172" spans="1:8">
      <c r="A172" s="20"/>
      <c r="B172" s="21"/>
      <c r="C172" s="23"/>
      <c r="D172" s="23"/>
      <c r="E172" s="21"/>
      <c r="F172" s="21"/>
      <c r="G172" s="21"/>
      <c r="H172" s="21"/>
    </row>
    <row r="173" spans="1:8">
      <c r="A173" s="20"/>
      <c r="B173" s="21"/>
      <c r="C173" s="23"/>
      <c r="D173" s="23"/>
      <c r="E173" s="21"/>
      <c r="F173" s="21"/>
      <c r="G173" s="21"/>
      <c r="H173" s="21"/>
    </row>
    <row r="174" spans="1:8">
      <c r="A174" s="20"/>
      <c r="B174" s="21"/>
      <c r="C174" s="23"/>
      <c r="D174" s="23"/>
      <c r="E174" s="21"/>
      <c r="F174" s="21"/>
      <c r="G174" s="21"/>
      <c r="H174" s="21"/>
    </row>
    <row r="175" spans="1:8">
      <c r="A175" s="20"/>
      <c r="B175" s="21"/>
      <c r="C175" s="23"/>
      <c r="D175" s="23"/>
      <c r="E175" s="21"/>
      <c r="F175" s="21"/>
      <c r="G175" s="21"/>
      <c r="H175" s="21"/>
    </row>
    <row r="176" spans="1:8">
      <c r="A176" s="20"/>
      <c r="B176" s="21"/>
      <c r="C176" s="23"/>
      <c r="D176" s="23"/>
      <c r="E176" s="21"/>
      <c r="F176" s="21"/>
      <c r="G176" s="21"/>
      <c r="H176" s="21"/>
    </row>
    <row r="177" spans="1:8">
      <c r="A177" s="20"/>
      <c r="B177" s="21"/>
      <c r="C177" s="23"/>
      <c r="D177" s="23"/>
      <c r="E177" s="21"/>
      <c r="F177" s="21"/>
      <c r="G177" s="21"/>
      <c r="H177" s="21"/>
    </row>
    <row r="178" spans="1:8">
      <c r="A178" s="20"/>
      <c r="B178" s="21"/>
      <c r="C178" s="23"/>
      <c r="D178" s="23"/>
      <c r="E178" s="21"/>
      <c r="F178" s="21"/>
      <c r="G178" s="21"/>
      <c r="H178" s="21"/>
    </row>
    <row r="179" spans="1:8">
      <c r="A179" s="20"/>
      <c r="B179" s="21"/>
      <c r="C179" s="23"/>
      <c r="D179" s="23"/>
      <c r="E179" s="21"/>
      <c r="F179" s="21"/>
      <c r="G179" s="21"/>
      <c r="H179" s="21"/>
    </row>
    <row r="180" spans="1:8">
      <c r="A180" s="20"/>
      <c r="B180" s="21"/>
      <c r="C180" s="23"/>
      <c r="D180" s="23"/>
      <c r="E180" s="21"/>
      <c r="F180" s="21"/>
      <c r="G180" s="21"/>
      <c r="H180" s="21"/>
    </row>
    <row r="181" spans="1:8">
      <c r="A181" s="20"/>
      <c r="B181" s="21"/>
      <c r="C181" s="23"/>
      <c r="D181" s="23"/>
      <c r="E181" s="21"/>
      <c r="F181" s="21"/>
      <c r="G181" s="21"/>
      <c r="H181" s="21"/>
    </row>
    <row r="182" spans="1:8">
      <c r="A182" s="20"/>
      <c r="B182" s="21"/>
      <c r="C182" s="23"/>
      <c r="D182" s="23"/>
      <c r="E182" s="21"/>
      <c r="F182" s="21"/>
      <c r="G182" s="21"/>
      <c r="H182" s="21"/>
    </row>
    <row r="183" spans="1:8">
      <c r="A183" s="20"/>
      <c r="B183" s="21"/>
      <c r="C183" s="23"/>
      <c r="D183" s="23"/>
      <c r="E183" s="21"/>
      <c r="F183" s="21"/>
      <c r="G183" s="21"/>
      <c r="H183" s="21"/>
    </row>
    <row r="184" spans="1:8">
      <c r="A184" s="20"/>
      <c r="B184" s="21"/>
      <c r="C184" s="23"/>
      <c r="D184" s="23"/>
      <c r="E184" s="21"/>
      <c r="F184" s="21"/>
      <c r="G184" s="21"/>
      <c r="H184" s="21"/>
    </row>
    <row r="185" spans="1:8">
      <c r="A185" s="20"/>
      <c r="B185" s="21"/>
      <c r="C185" s="23"/>
      <c r="D185" s="23"/>
      <c r="E185" s="21"/>
      <c r="F185" s="21"/>
      <c r="G185" s="21"/>
      <c r="H185" s="21"/>
    </row>
    <row r="186" spans="1:8">
      <c r="A186" s="20"/>
      <c r="B186" s="21"/>
      <c r="C186" s="23"/>
      <c r="D186" s="23"/>
      <c r="E186" s="21"/>
      <c r="F186" s="21"/>
      <c r="G186" s="21"/>
      <c r="H186" s="21"/>
    </row>
    <row r="187" spans="1:8">
      <c r="A187" s="20"/>
      <c r="B187" s="21"/>
      <c r="C187" s="23"/>
      <c r="D187" s="23"/>
      <c r="E187" s="21"/>
      <c r="F187" s="21"/>
      <c r="G187" s="21"/>
      <c r="H187" s="21"/>
    </row>
    <row r="188" spans="1:8">
      <c r="A188" s="20"/>
      <c r="B188" s="21"/>
      <c r="C188" s="23"/>
      <c r="D188" s="23"/>
      <c r="E188" s="21"/>
      <c r="F188" s="21"/>
      <c r="G188" s="21"/>
      <c r="H188" s="21"/>
    </row>
    <row r="189" spans="1:8">
      <c r="A189" s="20"/>
      <c r="B189" s="21"/>
      <c r="C189" s="23"/>
      <c r="D189" s="23"/>
      <c r="E189" s="21"/>
      <c r="F189" s="21"/>
      <c r="G189" s="21"/>
      <c r="H189" s="21"/>
    </row>
    <row r="190" spans="1:8">
      <c r="A190" s="20"/>
      <c r="B190" s="21"/>
      <c r="C190" s="23"/>
      <c r="D190" s="23"/>
      <c r="E190" s="21"/>
      <c r="F190" s="21"/>
      <c r="G190" s="21"/>
      <c r="H190" s="21"/>
    </row>
    <row r="191" spans="1:8">
      <c r="A191" s="20"/>
      <c r="B191" s="21"/>
      <c r="C191" s="23"/>
      <c r="D191" s="23"/>
      <c r="E191" s="21"/>
      <c r="F191" s="21"/>
      <c r="G191" s="21"/>
      <c r="H191" s="21"/>
    </row>
    <row r="192" spans="1:8">
      <c r="A192" s="20"/>
      <c r="B192" s="21"/>
      <c r="C192" s="23"/>
      <c r="D192" s="23"/>
      <c r="E192" s="21"/>
      <c r="F192" s="21"/>
      <c r="G192" s="21"/>
      <c r="H192" s="21"/>
    </row>
    <row r="193" spans="1:8">
      <c r="A193" s="20"/>
      <c r="B193" s="21"/>
      <c r="C193" s="23"/>
      <c r="D193" s="23"/>
      <c r="E193" s="21"/>
      <c r="F193" s="21"/>
      <c r="G193" s="21"/>
      <c r="H193" s="21"/>
    </row>
    <row r="194" spans="1:8">
      <c r="A194" s="20"/>
      <c r="B194" s="21"/>
      <c r="C194" s="23"/>
      <c r="D194" s="23"/>
      <c r="E194" s="21"/>
      <c r="F194" s="21"/>
      <c r="G194" s="21"/>
      <c r="H194" s="21"/>
    </row>
    <row r="195" spans="1:8">
      <c r="A195" s="20"/>
      <c r="B195" s="21"/>
      <c r="C195" s="23"/>
      <c r="D195" s="23"/>
      <c r="E195" s="21"/>
      <c r="F195" s="21"/>
      <c r="G195" s="21"/>
      <c r="H195" s="21"/>
    </row>
    <row r="196" spans="1:8">
      <c r="A196" s="20"/>
      <c r="B196" s="21"/>
      <c r="C196" s="23"/>
      <c r="D196" s="23"/>
      <c r="E196" s="21"/>
      <c r="F196" s="21"/>
      <c r="G196" s="21"/>
      <c r="H196" s="21"/>
    </row>
    <row r="197" spans="1:8">
      <c r="A197" s="20"/>
      <c r="B197" s="21"/>
      <c r="C197" s="23"/>
      <c r="D197" s="23"/>
      <c r="E197" s="21"/>
      <c r="F197" s="21"/>
      <c r="G197" s="21"/>
      <c r="H197" s="21"/>
    </row>
    <row r="198" spans="1:8">
      <c r="A198" s="20"/>
      <c r="B198" s="21"/>
      <c r="C198" s="23"/>
      <c r="D198" s="23"/>
      <c r="E198" s="21"/>
      <c r="F198" s="21"/>
      <c r="G198" s="21"/>
      <c r="H198" s="21"/>
    </row>
    <row r="199" spans="1:8">
      <c r="A199" s="20"/>
      <c r="B199" s="21"/>
      <c r="C199" s="23"/>
      <c r="D199" s="23"/>
      <c r="E199" s="21"/>
      <c r="F199" s="21"/>
      <c r="G199" s="21"/>
      <c r="H199" s="21"/>
    </row>
    <row r="200" spans="1:8">
      <c r="A200" s="20"/>
      <c r="B200" s="21"/>
      <c r="C200" s="23"/>
      <c r="D200" s="23"/>
      <c r="E200" s="21"/>
      <c r="F200" s="21"/>
      <c r="G200" s="21"/>
      <c r="H200" s="21"/>
    </row>
    <row r="201" spans="1:8">
      <c r="A201" s="20"/>
      <c r="B201" s="21"/>
      <c r="C201" s="23"/>
      <c r="D201" s="23"/>
      <c r="E201" s="21"/>
      <c r="F201" s="21"/>
      <c r="G201" s="21"/>
      <c r="H201" s="21"/>
    </row>
    <row r="202" spans="1:8">
      <c r="A202" s="20"/>
      <c r="B202" s="21"/>
      <c r="C202" s="23"/>
      <c r="D202" s="23"/>
      <c r="E202" s="21"/>
      <c r="F202" s="21"/>
      <c r="G202" s="21"/>
      <c r="H202" s="21"/>
    </row>
    <row r="203" spans="1:8">
      <c r="A203" s="20"/>
      <c r="B203" s="21"/>
      <c r="C203" s="23"/>
      <c r="D203" s="23"/>
      <c r="E203" s="21"/>
      <c r="F203" s="21"/>
      <c r="G203" s="21"/>
      <c r="H203" s="21"/>
    </row>
    <row r="204" spans="1:8">
      <c r="A204" s="20"/>
      <c r="B204" s="21"/>
      <c r="C204" s="23"/>
      <c r="D204" s="23"/>
      <c r="E204" s="21"/>
      <c r="F204" s="21"/>
      <c r="G204" s="21"/>
      <c r="H204" s="21"/>
    </row>
    <row r="205" spans="1:8">
      <c r="A205" s="20"/>
      <c r="B205" s="21"/>
      <c r="C205" s="23"/>
      <c r="D205" s="23"/>
      <c r="E205" s="21"/>
      <c r="F205" s="21"/>
      <c r="G205" s="21"/>
      <c r="H205" s="21"/>
    </row>
    <row r="206" spans="1:8">
      <c r="A206" s="20"/>
      <c r="B206" s="21"/>
      <c r="C206" s="23"/>
      <c r="D206" s="23"/>
      <c r="E206" s="21"/>
      <c r="F206" s="21"/>
      <c r="G206" s="21"/>
      <c r="H206" s="21"/>
    </row>
    <row r="207" spans="1:8">
      <c r="A207" s="20"/>
      <c r="B207" s="21"/>
      <c r="C207" s="23"/>
      <c r="D207" s="23"/>
      <c r="E207" s="21"/>
      <c r="F207" s="21"/>
      <c r="G207" s="21"/>
      <c r="H207" s="21"/>
    </row>
    <row r="208" spans="1:8">
      <c r="A208" s="20"/>
      <c r="B208" s="21"/>
      <c r="C208" s="23"/>
      <c r="D208" s="23"/>
      <c r="E208" s="21"/>
      <c r="F208" s="21"/>
      <c r="G208" s="21"/>
      <c r="H208" s="21"/>
    </row>
    <row r="209" spans="1:8">
      <c r="A209" s="20"/>
      <c r="B209" s="21"/>
      <c r="C209" s="23"/>
      <c r="D209" s="23"/>
      <c r="E209" s="21"/>
      <c r="F209" s="21"/>
      <c r="G209" s="21"/>
      <c r="H209" s="21"/>
    </row>
    <row r="210" spans="1:8">
      <c r="A210" s="20"/>
      <c r="B210" s="21"/>
      <c r="C210" s="23"/>
      <c r="D210" s="23"/>
      <c r="E210" s="21"/>
      <c r="F210" s="21"/>
      <c r="G210" s="21"/>
      <c r="H210" s="21"/>
    </row>
    <row r="211" spans="1:8">
      <c r="A211" s="20"/>
      <c r="B211" s="21"/>
      <c r="C211" s="23"/>
      <c r="D211" s="23"/>
      <c r="E211" s="21"/>
      <c r="F211" s="21"/>
      <c r="G211" s="21"/>
      <c r="H211" s="21"/>
    </row>
    <row r="212" spans="1:8">
      <c r="A212" s="20"/>
      <c r="B212" s="21"/>
      <c r="C212" s="23"/>
      <c r="D212" s="23"/>
      <c r="E212" s="21"/>
      <c r="F212" s="21"/>
      <c r="G212" s="21"/>
      <c r="H212" s="21"/>
    </row>
    <row r="213" spans="1:8">
      <c r="A213" s="20"/>
      <c r="B213" s="21"/>
      <c r="C213" s="23"/>
      <c r="D213" s="23"/>
      <c r="E213" s="21"/>
      <c r="F213" s="21"/>
      <c r="G213" s="21"/>
      <c r="H213" s="21"/>
    </row>
    <row r="214" spans="1:8">
      <c r="A214" s="20"/>
      <c r="B214" s="21"/>
      <c r="C214" s="23"/>
      <c r="D214" s="23"/>
      <c r="E214" s="21"/>
      <c r="F214" s="21"/>
      <c r="G214" s="21"/>
      <c r="H214" s="21"/>
    </row>
    <row r="215" spans="1:8">
      <c r="A215" s="20"/>
      <c r="B215" s="21"/>
      <c r="C215" s="23"/>
      <c r="D215" s="23"/>
      <c r="E215" s="21"/>
      <c r="F215" s="21"/>
      <c r="G215" s="21"/>
      <c r="H215" s="21"/>
    </row>
    <row r="216" spans="1:8">
      <c r="A216" s="20"/>
      <c r="B216" s="21"/>
      <c r="C216" s="23"/>
      <c r="D216" s="23"/>
      <c r="E216" s="21"/>
      <c r="F216" s="21"/>
      <c r="G216" s="21"/>
      <c r="H216" s="21"/>
    </row>
    <row r="217" spans="1:8">
      <c r="A217" s="20"/>
      <c r="B217" s="21"/>
      <c r="C217" s="23"/>
      <c r="D217" s="23"/>
      <c r="E217" s="21"/>
      <c r="F217" s="21"/>
      <c r="G217" s="21"/>
      <c r="H217" s="21"/>
    </row>
    <row r="218" spans="1:8">
      <c r="A218" s="20"/>
      <c r="B218" s="21"/>
      <c r="C218" s="23"/>
      <c r="D218" s="23"/>
      <c r="E218" s="21"/>
      <c r="F218" s="21"/>
      <c r="G218" s="21"/>
      <c r="H218" s="21"/>
    </row>
    <row r="219" spans="1:8">
      <c r="A219" s="20"/>
      <c r="B219" s="21"/>
      <c r="C219" s="23"/>
      <c r="D219" s="23"/>
      <c r="E219" s="21"/>
      <c r="F219" s="21"/>
      <c r="G219" s="21"/>
      <c r="H219" s="21"/>
    </row>
    <row r="220" spans="1:8">
      <c r="A220" s="20"/>
      <c r="B220" s="21"/>
      <c r="C220" s="23"/>
      <c r="D220" s="23"/>
      <c r="E220" s="21"/>
      <c r="F220" s="21"/>
      <c r="G220" s="21"/>
      <c r="H220" s="21"/>
    </row>
    <row r="221" spans="1:8">
      <c r="A221" s="20"/>
      <c r="B221" s="21"/>
      <c r="C221" s="23"/>
      <c r="D221" s="23"/>
      <c r="E221" s="21"/>
      <c r="F221" s="21"/>
      <c r="G221" s="21"/>
      <c r="H221" s="21"/>
    </row>
    <row r="222" spans="1:8">
      <c r="A222" s="20"/>
      <c r="B222" s="21"/>
      <c r="C222" s="23"/>
      <c r="D222" s="23"/>
      <c r="E222" s="21"/>
      <c r="F222" s="21"/>
      <c r="G222" s="21"/>
      <c r="H222" s="21"/>
    </row>
    <row r="223" spans="1:8">
      <c r="A223" s="20"/>
      <c r="B223" s="21"/>
      <c r="C223" s="23"/>
      <c r="D223" s="23"/>
      <c r="E223" s="21"/>
      <c r="F223" s="21"/>
      <c r="G223" s="21"/>
      <c r="H223" s="21"/>
    </row>
    <row r="224" spans="1:8">
      <c r="A224" s="20"/>
      <c r="B224" s="21"/>
      <c r="C224" s="23"/>
      <c r="D224" s="23"/>
      <c r="E224" s="21"/>
      <c r="F224" s="21"/>
      <c r="G224" s="21"/>
      <c r="H224" s="21"/>
    </row>
    <row r="225" spans="1:8">
      <c r="A225" s="20"/>
      <c r="B225" s="21"/>
      <c r="C225" s="23"/>
      <c r="D225" s="23"/>
      <c r="E225" s="21"/>
      <c r="F225" s="21"/>
      <c r="G225" s="21"/>
      <c r="H225" s="21"/>
    </row>
    <row r="226" spans="1:8">
      <c r="A226" s="20"/>
      <c r="B226" s="21"/>
      <c r="C226" s="23"/>
      <c r="D226" s="23"/>
      <c r="E226" s="21"/>
      <c r="F226" s="21"/>
      <c r="G226" s="21"/>
      <c r="H226" s="21"/>
    </row>
    <row r="227" spans="1:8">
      <c r="A227" s="20"/>
      <c r="B227" s="21"/>
      <c r="C227" s="23"/>
      <c r="D227" s="23"/>
      <c r="E227" s="21"/>
      <c r="F227" s="21"/>
      <c r="G227" s="21"/>
      <c r="H227" s="21"/>
    </row>
    <row r="228" spans="1:8">
      <c r="A228" s="20"/>
      <c r="B228" s="21"/>
      <c r="C228" s="23"/>
      <c r="D228" s="23"/>
      <c r="E228" s="21"/>
      <c r="F228" s="21"/>
      <c r="G228" s="21"/>
      <c r="H228" s="21"/>
    </row>
    <row r="229" spans="1:8">
      <c r="A229" s="20"/>
      <c r="B229" s="21"/>
      <c r="C229" s="23"/>
      <c r="D229" s="23"/>
      <c r="E229" s="21"/>
      <c r="F229" s="21"/>
      <c r="G229" s="21"/>
      <c r="H229" s="21"/>
    </row>
    <row r="230" spans="1:8">
      <c r="A230" s="20"/>
      <c r="B230" s="21"/>
      <c r="C230" s="23"/>
      <c r="D230" s="23"/>
      <c r="E230" s="21"/>
      <c r="F230" s="21"/>
      <c r="G230" s="21"/>
      <c r="H230" s="21"/>
    </row>
    <row r="231" spans="1:8">
      <c r="A231" s="20"/>
      <c r="B231" s="21"/>
      <c r="C231" s="23"/>
      <c r="D231" s="23"/>
      <c r="E231" s="21"/>
      <c r="F231" s="21"/>
      <c r="G231" s="21"/>
      <c r="H231" s="21"/>
    </row>
    <row r="232" spans="1:8">
      <c r="A232" s="20"/>
      <c r="B232" s="21"/>
      <c r="C232" s="23"/>
      <c r="D232" s="23"/>
      <c r="E232" s="21"/>
      <c r="F232" s="21"/>
      <c r="G232" s="21"/>
      <c r="H232" s="21"/>
    </row>
    <row r="233" spans="1:8">
      <c r="A233" s="20"/>
      <c r="B233" s="21"/>
      <c r="C233" s="23"/>
      <c r="D233" s="23"/>
      <c r="E233" s="21"/>
      <c r="F233" s="21"/>
      <c r="G233" s="21"/>
      <c r="H233" s="21"/>
    </row>
    <row r="234" spans="1:8">
      <c r="A234" s="20"/>
      <c r="B234" s="21"/>
      <c r="C234" s="23"/>
      <c r="D234" s="23"/>
      <c r="E234" s="21"/>
      <c r="F234" s="21"/>
      <c r="G234" s="21"/>
      <c r="H234" s="21"/>
    </row>
    <row r="235" spans="1:8">
      <c r="A235" s="20"/>
      <c r="B235" s="21"/>
      <c r="C235" s="23"/>
      <c r="D235" s="23"/>
      <c r="E235" s="21"/>
      <c r="F235" s="21"/>
      <c r="G235" s="21"/>
      <c r="H235" s="21"/>
    </row>
    <row r="236" spans="1:8">
      <c r="A236" s="20"/>
      <c r="B236" s="21"/>
      <c r="C236" s="23"/>
      <c r="D236" s="23"/>
      <c r="E236" s="21"/>
      <c r="F236" s="21"/>
      <c r="G236" s="21"/>
      <c r="H236" s="21"/>
    </row>
    <row r="237" spans="1:8">
      <c r="A237" s="20"/>
      <c r="B237" s="21"/>
      <c r="C237" s="23"/>
      <c r="D237" s="23"/>
      <c r="E237" s="21"/>
      <c r="F237" s="21"/>
      <c r="G237" s="21"/>
      <c r="H237" s="21"/>
    </row>
    <row r="238" spans="1:8">
      <c r="A238" s="20"/>
      <c r="B238" s="21"/>
      <c r="C238" s="23"/>
      <c r="D238" s="23"/>
      <c r="E238" s="21"/>
      <c r="F238" s="21"/>
      <c r="G238" s="21"/>
      <c r="H238" s="21"/>
    </row>
    <row r="239" spans="1:8">
      <c r="A239" s="20"/>
      <c r="B239" s="21"/>
      <c r="C239" s="23"/>
      <c r="D239" s="23"/>
      <c r="E239" s="21"/>
      <c r="F239" s="21"/>
      <c r="G239" s="21"/>
      <c r="H239" s="21"/>
    </row>
    <row r="240" spans="1:8">
      <c r="A240" s="20"/>
      <c r="B240" s="21"/>
      <c r="C240" s="23"/>
      <c r="D240" s="23"/>
      <c r="E240" s="21"/>
      <c r="F240" s="21"/>
      <c r="G240" s="21"/>
      <c r="H240" s="21"/>
    </row>
    <row r="241" spans="1:8">
      <c r="A241" s="20"/>
      <c r="B241" s="21"/>
      <c r="C241" s="23"/>
      <c r="D241" s="23"/>
      <c r="E241" s="21"/>
      <c r="F241" s="21"/>
      <c r="G241" s="21"/>
      <c r="H241" s="21"/>
    </row>
    <row r="242" spans="1:8">
      <c r="A242" s="20"/>
      <c r="B242" s="21"/>
      <c r="C242" s="23"/>
      <c r="D242" s="23"/>
      <c r="E242" s="21"/>
      <c r="F242" s="21"/>
      <c r="G242" s="21"/>
      <c r="H242" s="21"/>
    </row>
    <row r="243" spans="1:8">
      <c r="A243" s="20"/>
      <c r="B243" s="21"/>
      <c r="C243" s="23"/>
      <c r="D243" s="23"/>
      <c r="E243" s="21"/>
      <c r="F243" s="21"/>
      <c r="G243" s="21"/>
      <c r="H243" s="21"/>
    </row>
    <row r="244" spans="1:8">
      <c r="A244" s="20"/>
      <c r="B244" s="21"/>
      <c r="C244" s="23"/>
      <c r="D244" s="23"/>
      <c r="E244" s="21"/>
      <c r="F244" s="21"/>
      <c r="G244" s="21"/>
      <c r="H244" s="21"/>
    </row>
    <row r="245" spans="1:8">
      <c r="A245" s="20"/>
      <c r="B245" s="21"/>
      <c r="C245" s="23"/>
      <c r="D245" s="23"/>
      <c r="E245" s="21"/>
      <c r="F245" s="21"/>
      <c r="G245" s="21"/>
      <c r="H245" s="21"/>
    </row>
    <row r="246" spans="1:8">
      <c r="A246" s="20"/>
      <c r="B246" s="21"/>
      <c r="C246" s="23"/>
      <c r="D246" s="23"/>
      <c r="E246" s="21"/>
      <c r="F246" s="21"/>
      <c r="G246" s="21"/>
      <c r="H246" s="21"/>
    </row>
    <row r="247" spans="1:8">
      <c r="A247" s="20"/>
      <c r="B247" s="21"/>
      <c r="C247" s="23"/>
      <c r="D247" s="23"/>
      <c r="E247" s="21"/>
      <c r="F247" s="21"/>
      <c r="G247" s="21"/>
      <c r="H247" s="21"/>
    </row>
    <row r="248" spans="1:8">
      <c r="A248" s="20"/>
      <c r="B248" s="21"/>
      <c r="C248" s="23"/>
      <c r="D248" s="23"/>
      <c r="E248" s="21"/>
      <c r="F248" s="21"/>
      <c r="G248" s="21"/>
      <c r="H248" s="21"/>
    </row>
    <row r="249" spans="1:8">
      <c r="A249" s="20"/>
      <c r="B249" s="21"/>
      <c r="C249" s="23"/>
      <c r="D249" s="23"/>
      <c r="E249" s="21"/>
      <c r="F249" s="21"/>
      <c r="G249" s="21"/>
      <c r="H249" s="21"/>
    </row>
    <row r="250" spans="1:8">
      <c r="A250" s="20"/>
      <c r="B250" s="21"/>
      <c r="C250" s="23"/>
      <c r="D250" s="23"/>
      <c r="E250" s="21"/>
      <c r="F250" s="21"/>
      <c r="G250" s="21"/>
      <c r="H250" s="21"/>
    </row>
    <row r="251" spans="1:8">
      <c r="A251" s="20"/>
      <c r="B251" s="21"/>
      <c r="C251" s="23"/>
      <c r="D251" s="23"/>
      <c r="E251" s="21"/>
      <c r="F251" s="21"/>
      <c r="G251" s="21"/>
      <c r="H251" s="21"/>
    </row>
    <row r="252" spans="1:8">
      <c r="A252" s="20"/>
      <c r="B252" s="21"/>
      <c r="C252" s="23"/>
      <c r="D252" s="23"/>
      <c r="E252" s="21"/>
      <c r="F252" s="21"/>
      <c r="G252" s="21"/>
      <c r="H252" s="21"/>
    </row>
    <row r="253" spans="1:8">
      <c r="A253" s="20"/>
      <c r="B253" s="21"/>
      <c r="C253" s="23"/>
      <c r="D253" s="23"/>
      <c r="E253" s="21"/>
      <c r="F253" s="21"/>
      <c r="G253" s="21"/>
      <c r="H253" s="21"/>
    </row>
    <row r="254" spans="1:8">
      <c r="A254" s="20"/>
      <c r="B254" s="21"/>
      <c r="C254" s="23"/>
      <c r="D254" s="23"/>
      <c r="E254" s="21"/>
      <c r="F254" s="21"/>
      <c r="G254" s="21"/>
      <c r="H254" s="21"/>
    </row>
    <row r="255" spans="1:8">
      <c r="A255" s="20"/>
      <c r="B255" s="21"/>
      <c r="C255" s="23"/>
      <c r="D255" s="23"/>
      <c r="E255" s="21"/>
      <c r="F255" s="21"/>
      <c r="G255" s="21"/>
      <c r="H255" s="21"/>
    </row>
    <row r="256" spans="1:8">
      <c r="A256" s="20"/>
      <c r="B256" s="21"/>
      <c r="C256" s="23"/>
      <c r="D256" s="23"/>
      <c r="E256" s="21"/>
      <c r="F256" s="21"/>
      <c r="G256" s="21"/>
      <c r="H256" s="21"/>
    </row>
    <row r="257" spans="1:8">
      <c r="A257" s="20"/>
      <c r="B257" s="21"/>
      <c r="C257" s="23"/>
      <c r="D257" s="23"/>
      <c r="E257" s="21"/>
      <c r="F257" s="21"/>
      <c r="G257" s="21"/>
      <c r="H257" s="21"/>
    </row>
    <row r="258" spans="1:8">
      <c r="A258" s="20"/>
      <c r="B258" s="21"/>
      <c r="C258" s="23"/>
      <c r="D258" s="23"/>
      <c r="E258" s="21"/>
      <c r="F258" s="21"/>
      <c r="G258" s="21"/>
      <c r="H258" s="21"/>
    </row>
    <row r="259" spans="1:8">
      <c r="A259" s="20"/>
      <c r="B259" s="21"/>
      <c r="C259" s="23"/>
      <c r="D259" s="23"/>
      <c r="E259" s="21"/>
      <c r="F259" s="21"/>
      <c r="G259" s="21"/>
      <c r="H259" s="21"/>
    </row>
    <row r="260" spans="1:8">
      <c r="A260" s="20"/>
      <c r="B260" s="21"/>
      <c r="C260" s="23"/>
      <c r="D260" s="23"/>
      <c r="E260" s="21"/>
      <c r="F260" s="21"/>
      <c r="G260" s="21"/>
      <c r="H260" s="21"/>
    </row>
    <row r="261" spans="1:8">
      <c r="A261" s="20"/>
      <c r="B261" s="21"/>
      <c r="C261" s="23"/>
      <c r="D261" s="23"/>
      <c r="E261" s="21"/>
      <c r="F261" s="21"/>
      <c r="G261" s="21"/>
      <c r="H261" s="21"/>
    </row>
    <row r="262" spans="1:8">
      <c r="A262" s="20"/>
      <c r="B262" s="21"/>
      <c r="C262" s="23"/>
      <c r="D262" s="23"/>
      <c r="E262" s="21"/>
      <c r="F262" s="21"/>
      <c r="G262" s="21"/>
      <c r="H262" s="21"/>
    </row>
    <row r="263" spans="1:8">
      <c r="A263" s="20"/>
      <c r="B263" s="21"/>
      <c r="C263" s="23"/>
      <c r="D263" s="23"/>
      <c r="E263" s="21"/>
      <c r="F263" s="21"/>
      <c r="G263" s="21"/>
      <c r="H263" s="21"/>
    </row>
    <row r="264" spans="1:8">
      <c r="A264" s="20"/>
      <c r="B264" s="21"/>
      <c r="C264" s="23"/>
      <c r="D264" s="23"/>
      <c r="E264" s="21"/>
      <c r="F264" s="21"/>
      <c r="G264" s="21"/>
      <c r="H264" s="21"/>
    </row>
    <row r="265" spans="1:8">
      <c r="A265" s="20"/>
      <c r="B265" s="21"/>
      <c r="C265" s="23"/>
      <c r="D265" s="23"/>
      <c r="E265" s="21"/>
      <c r="F265" s="21"/>
      <c r="G265" s="21"/>
      <c r="H265" s="21"/>
    </row>
    <row r="266" spans="1:8">
      <c r="A266" s="20"/>
      <c r="B266" s="21"/>
      <c r="C266" s="23"/>
      <c r="D266" s="23"/>
      <c r="E266" s="21"/>
      <c r="F266" s="21"/>
      <c r="G266" s="21"/>
      <c r="H266" s="21"/>
    </row>
    <row r="267" spans="1:8">
      <c r="A267" s="20"/>
      <c r="B267" s="21"/>
      <c r="C267" s="23"/>
      <c r="D267" s="23"/>
      <c r="E267" s="21"/>
      <c r="F267" s="21"/>
      <c r="G267" s="21"/>
      <c r="H267" s="21"/>
    </row>
    <row r="268" spans="1:8">
      <c r="A268" s="20"/>
      <c r="B268" s="21"/>
      <c r="C268" s="23"/>
      <c r="D268" s="23"/>
      <c r="E268" s="21"/>
      <c r="F268" s="21"/>
      <c r="G268" s="21"/>
      <c r="H268" s="21"/>
    </row>
    <row r="269" spans="1:8">
      <c r="A269" s="20"/>
      <c r="B269" s="21"/>
      <c r="C269" s="23"/>
      <c r="D269" s="23"/>
      <c r="E269" s="21"/>
      <c r="F269" s="21"/>
      <c r="G269" s="21"/>
      <c r="H269" s="21"/>
    </row>
    <row r="270" spans="1:8">
      <c r="A270" s="20"/>
      <c r="B270" s="21"/>
      <c r="C270" s="23"/>
      <c r="D270" s="23"/>
      <c r="E270" s="21"/>
      <c r="F270" s="21"/>
      <c r="G270" s="21"/>
      <c r="H270" s="21"/>
    </row>
    <row r="271" spans="1:8">
      <c r="A271" s="20"/>
      <c r="B271" s="21"/>
      <c r="C271" s="23"/>
      <c r="D271" s="23"/>
      <c r="E271" s="21"/>
      <c r="F271" s="21"/>
      <c r="G271" s="21"/>
      <c r="H271" s="21"/>
    </row>
    <row r="272" spans="1:8">
      <c r="A272" s="20"/>
      <c r="B272" s="21"/>
      <c r="C272" s="23"/>
      <c r="D272" s="23"/>
      <c r="E272" s="21"/>
      <c r="F272" s="21"/>
      <c r="G272" s="21"/>
      <c r="H272" s="21"/>
    </row>
    <row r="273" spans="1:8">
      <c r="A273" s="20"/>
      <c r="B273" s="21"/>
      <c r="C273" s="23"/>
      <c r="D273" s="23"/>
      <c r="E273" s="21"/>
      <c r="F273" s="21"/>
      <c r="G273" s="21"/>
      <c r="H273" s="21"/>
    </row>
    <row r="274" spans="1:8">
      <c r="A274" s="20"/>
      <c r="B274" s="21"/>
      <c r="C274" s="23"/>
      <c r="D274" s="23"/>
      <c r="E274" s="21"/>
      <c r="F274" s="21"/>
      <c r="G274" s="21"/>
      <c r="H274" s="21"/>
    </row>
    <row r="275" spans="1:8">
      <c r="A275" s="20"/>
      <c r="B275" s="21"/>
      <c r="C275" s="23"/>
      <c r="D275" s="23"/>
      <c r="E275" s="21"/>
      <c r="F275" s="21"/>
      <c r="G275" s="21"/>
      <c r="H275" s="21"/>
    </row>
    <row r="276" spans="1:8">
      <c r="A276" s="20"/>
      <c r="B276" s="21"/>
      <c r="C276" s="23"/>
      <c r="D276" s="23"/>
      <c r="E276" s="21"/>
      <c r="F276" s="21"/>
      <c r="G276" s="21"/>
      <c r="H276" s="21"/>
    </row>
    <row r="277" spans="1:8">
      <c r="A277" s="20"/>
      <c r="B277" s="21"/>
      <c r="C277" s="23"/>
      <c r="D277" s="23"/>
      <c r="E277" s="21"/>
      <c r="F277" s="21"/>
      <c r="G277" s="21"/>
      <c r="H277" s="21"/>
    </row>
    <row r="278" spans="1:8">
      <c r="A278" s="20"/>
      <c r="B278" s="21"/>
      <c r="C278" s="23"/>
      <c r="D278" s="23"/>
      <c r="E278" s="21"/>
      <c r="F278" s="21"/>
      <c r="G278" s="21"/>
      <c r="H278" s="21"/>
    </row>
    <row r="279" spans="1:8">
      <c r="A279" s="20"/>
      <c r="B279" s="21"/>
      <c r="C279" s="23"/>
      <c r="D279" s="23"/>
      <c r="E279" s="21"/>
      <c r="F279" s="21"/>
      <c r="G279" s="21"/>
      <c r="H279" s="21"/>
    </row>
    <row r="280" spans="1:8">
      <c r="D280" s="23"/>
    </row>
  </sheetData>
  <sheetProtection sheet="1" formatRows="0" insertRows="0" deleteRows="0" selectLockedCells="1"/>
  <mergeCells count="15">
    <mergeCell ref="B1:H1"/>
    <mergeCell ref="A2:H2"/>
    <mergeCell ref="G5:H5"/>
    <mergeCell ref="G7:H7"/>
    <mergeCell ref="G11:H11"/>
    <mergeCell ref="G9:H9"/>
    <mergeCell ref="F20:F21"/>
    <mergeCell ref="G20:G21"/>
    <mergeCell ref="H20:H21"/>
    <mergeCell ref="A32:B32"/>
    <mergeCell ref="A20:A21"/>
    <mergeCell ref="B20:B21"/>
    <mergeCell ref="C20:C21"/>
    <mergeCell ref="D20:D21"/>
    <mergeCell ref="E20:E21"/>
  </mergeCells>
  <phoneticPr fontId="13"/>
  <conditionalFormatting sqref="H3:H4 H6 H8 H10">
    <cfRule type="containsBlanks" dxfId="23" priority="1">
      <formula>LEN(TRIM(H3))=0</formula>
    </cfRule>
  </conditionalFormatting>
  <dataValidations xWindow="418" yWindow="768" count="12">
    <dataValidation allowBlank="1" showInputMessage="1" showErrorMessage="1" promptTitle="自動計算されます" prompt="計算式が入力してありますので自動計算されます" sqref="C32:D32" xr:uid="{00000000-0002-0000-0100-000000000000}"/>
    <dataValidation imeMode="halfAlpha" allowBlank="1" showInputMessage="1" showErrorMessage="1" sqref="IV22:IV31" xr:uid="{00000000-0002-0000-0100-000001000000}"/>
    <dataValidation type="list" allowBlank="1" showInputMessage="1" showErrorMessage="1" promptTitle="選択してください" prompt="選択してください" sqref="IU22:IU31" xr:uid="{00000000-0002-0000-0100-000002000000}">
      <formula1>"4-"</formula1>
    </dataValidation>
    <dataValidation imeMode="halfAlpha" allowBlank="1" showInputMessage="1" showErrorMessage="1" prompt="実際に発注先へ支払った金額（税込）を入力してください。（値引きやクーポンの使用等があった場合には、当該分を控除した部分のみが補助対象となるのでご注意ください。）" sqref="C22:C31" xr:uid="{00000000-0002-0000-0100-000003000000}"/>
    <dataValidation imeMode="halfAlpha" allowBlank="1" showInputMessage="1" showErrorMessage="1" prompt="課税事業者は、消費税抜きの金額を計上してください。免税事業者および簡易課税事業者は、消費税込みの金額を計上することも可能です。" sqref="D22:D31" xr:uid="{00000000-0002-0000-0100-000004000000}"/>
    <dataValidation allowBlank="1" showInputMessage="1" showErrorMessage="1" prompt="支出内容がわかるように具体的に内容を入力してください" sqref="H22:H31" xr:uid="{00000000-0002-0000-0100-000005000000}"/>
    <dataValidation allowBlank="1" showInputMessage="1" showErrorMessage="1" prompt="本セルに、支払いを終えた日（銀行振込受領書の日付、領収書の日付、通帳口座から引き落とされた日付）を記入するほか、当該支払日がわかる証拠書類（銀行振込受領書、領収書、通帳のコピー）の提出も必要です。" sqref="F22:F31" xr:uid="{00000000-0002-0000-0100-000006000000}"/>
    <dataValidation allowBlank="1" showInputMessage="1" showErrorMessage="1" prompt="本セルに発注・申込・契約をした日を記入するほか、当該発注・申込・契約日がわかる証拠書類（発注書、申込書、契約書等）の提出も必要です。（ただし、市販品の店頭購入の場合を除く）" sqref="E22:E31" xr:uid="{00000000-0002-0000-0100-000007000000}"/>
    <dataValidation allowBlank="1" showInputMessage="1" showErrorMessage="1" prompt="請求書等に記載の名称を正確に記入してください。（株式会社→（株）などの略称は可）" sqref="G22:G31" xr:uid="{00000000-0002-0000-0100-000008000000}"/>
    <dataValidation type="list" showInputMessage="1" showErrorMessage="1" sqref="H10" xr:uid="{00000000-0002-0000-0100-000009000000}">
      <formula1>"課税事業者,免税事業者,簡易課税事業者,２割特例"</formula1>
    </dataValidation>
    <dataValidation type="whole" showInputMessage="1" showErrorMessage="1" sqref="H8" xr:uid="{00000000-0002-0000-0100-00000B000000}">
      <formula1>0</formula1>
      <formula2>2500000</formula2>
    </dataValidation>
    <dataValidation type="list" allowBlank="1" showInputMessage="1" showErrorMessage="1" sqref="B22:B31" xr:uid="{1B2DA39E-65F7-4759-8405-66BDF993D50E}">
      <formula1>"１．機械装置等費,２．広報費,４．展示会等出展費,５．旅費,６．開発費,７．資料購入費,８．雑役務費,９．借料,10．設備処分費,11．委託・外注費"</formula1>
    </dataValidation>
  </dataValidations>
  <printOptions horizontalCentered="1"/>
  <pageMargins left="0.39370078740157483" right="0.23622047244094491" top="0.31496062992125984" bottom="0.51181102362204722" header="0.19685039370078741" footer="0.11811023622047245"/>
  <pageSetup paperSize="9" scale="62" fitToHeight="0" orientation="portrait" r:id="rId1"/>
  <headerFooter alignWithMargins="0">
    <oddFooter>&amp;C&amp;"-,太字"&amp;18&amp;P</odd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2"/>
  <sheetViews>
    <sheetView workbookViewId="0">
      <selection activeCell="G28" sqref="G28"/>
    </sheetView>
  </sheetViews>
  <sheetFormatPr defaultRowHeight="13.5"/>
  <sheetData>
    <row r="1" spans="1:2">
      <c r="A1" s="174" t="str">
        <f>IF(別紙4収益納付!A20="","",MAX(IF(別紙4収益納付!F20="","",ROUNDUP((別紙4収益納付!E20-別紙4収益納付!F20)*(別紙4収益納付!B20/別紙4収益納付!C20),0)),0))</f>
        <v/>
      </c>
      <c r="B1" s="174" t="str">
        <f>IF(別紙4収益納付!E20&gt;=別紙4収益納付!B20,別紙4収益納付!B20,別紙4収益納付!G20)</f>
        <v/>
      </c>
    </row>
    <row r="2" spans="1:2">
      <c r="A2" t="s">
        <v>288</v>
      </c>
    </row>
  </sheetData>
  <phoneticPr fontId="1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A17FB-3E59-43FC-A195-234C47DA79FB}">
  <sheetPr>
    <tabColor rgb="FFFFFF00"/>
  </sheetPr>
  <dimension ref="A1:P36"/>
  <sheetViews>
    <sheetView showGridLines="0" view="pageBreakPreview" zoomScale="85" zoomScaleNormal="85" zoomScaleSheetLayoutView="85" workbookViewId="0">
      <selection activeCell="F1" sqref="F1:I1"/>
    </sheetView>
  </sheetViews>
  <sheetFormatPr defaultColWidth="8.875" defaultRowHeight="13.5"/>
  <cols>
    <col min="1" max="1" width="4.125" customWidth="1"/>
    <col min="2" max="3" width="9" customWidth="1"/>
    <col min="4" max="4" width="35.875" customWidth="1"/>
    <col min="5" max="5" width="4.625" customWidth="1"/>
    <col min="6" max="7" width="8.625" style="44" customWidth="1"/>
    <col min="8" max="8" width="4.625" style="44" customWidth="1"/>
    <col min="9" max="9" width="12.625" customWidth="1"/>
    <col min="10" max="10" width="2.875" customWidth="1"/>
    <col min="11" max="11" width="17.375" customWidth="1"/>
    <col min="12" max="16" width="15.875" customWidth="1"/>
  </cols>
  <sheetData>
    <row r="1" spans="1:14" ht="17.100000000000001" customHeight="1">
      <c r="A1" s="38" t="s">
        <v>30</v>
      </c>
      <c r="B1" s="38"/>
      <c r="C1" s="38"/>
      <c r="D1" s="38"/>
      <c r="E1" s="38"/>
      <c r="F1" s="221" t="s">
        <v>329</v>
      </c>
      <c r="G1" s="221"/>
      <c r="H1" s="221"/>
      <c r="I1" s="221"/>
      <c r="K1" s="51" t="str">
        <f>IF(OR(F1="通常枠",F1="通常+インボイス特例",F1="賃金引上げ枠",F1="賃金引上げ枠+インボイス特例",F1="賃金引上げ枠（赤字事業者）",F1="賃金引上げ枠（赤字事業者）+インボイス特例",F1="卒業枠",F1="卒業枠+インボイス特例",F1="後継者支援枠",F1="後継者支援枠+インボイス特例",F1="創業枠",F1="創業枠+インボイス特例"),"○","×")</f>
        <v>×</v>
      </c>
      <c r="L1" s="50" t="s">
        <v>61</v>
      </c>
      <c r="M1" s="168" t="str">
        <f>ExpenseCategoryList!E39</f>
        <v>2/3</v>
      </c>
      <c r="N1" s="179"/>
    </row>
    <row r="2" spans="1:14" ht="17.100000000000001" customHeight="1">
      <c r="A2" s="222" t="s">
        <v>18</v>
      </c>
      <c r="B2" s="222"/>
      <c r="C2" s="222"/>
      <c r="D2" s="222"/>
      <c r="E2" s="222"/>
      <c r="F2" s="222"/>
      <c r="G2" s="222"/>
      <c r="H2" s="222"/>
      <c r="I2" s="222"/>
    </row>
    <row r="3" spans="1:14" ht="17.100000000000001" customHeight="1">
      <c r="A3" s="166"/>
      <c r="B3" s="166"/>
      <c r="C3" s="166"/>
      <c r="D3" s="166"/>
      <c r="E3" s="223" t="s">
        <v>19</v>
      </c>
      <c r="F3" s="223"/>
      <c r="G3" s="224" t="str">
        <f>IF(経費支出管理表!H3="","",経費支出管理表!H3)</f>
        <v/>
      </c>
      <c r="H3" s="224"/>
      <c r="I3" s="224"/>
    </row>
    <row r="4" spans="1:14" ht="17.100000000000001" customHeight="1">
      <c r="A4" s="166"/>
      <c r="B4" s="166"/>
      <c r="C4" s="166"/>
      <c r="D4" s="166"/>
      <c r="E4" s="225" t="s">
        <v>53</v>
      </c>
      <c r="F4" s="225"/>
      <c r="G4" s="224" t="str">
        <f>IF(経費支出管理表!H4="","",経費支出管理表!H4)</f>
        <v/>
      </c>
      <c r="H4" s="224"/>
      <c r="I4" s="224"/>
    </row>
    <row r="5" spans="1:14" ht="17.100000000000001" customHeight="1">
      <c r="A5" s="38"/>
      <c r="B5" s="38"/>
      <c r="C5" s="38"/>
      <c r="D5" s="38"/>
      <c r="E5" s="38"/>
      <c r="F5" s="39"/>
      <c r="G5" s="38"/>
      <c r="H5" s="40"/>
      <c r="I5" s="41" t="s">
        <v>20</v>
      </c>
    </row>
    <row r="6" spans="1:14" ht="21" customHeight="1">
      <c r="A6" s="226" t="s">
        <v>21</v>
      </c>
      <c r="B6" s="227"/>
      <c r="C6" s="227"/>
      <c r="D6" s="228"/>
      <c r="E6" s="226" t="s">
        <v>22</v>
      </c>
      <c r="F6" s="227"/>
      <c r="G6" s="227"/>
      <c r="H6" s="232"/>
      <c r="I6" s="233"/>
    </row>
    <row r="7" spans="1:14" ht="21" customHeight="1">
      <c r="A7" s="229"/>
      <c r="B7" s="230"/>
      <c r="C7" s="230"/>
      <c r="D7" s="231"/>
      <c r="E7" s="229"/>
      <c r="F7" s="230"/>
      <c r="G7" s="230"/>
      <c r="H7" s="234"/>
      <c r="I7" s="235"/>
    </row>
    <row r="8" spans="1:14" ht="17.100000000000001" customHeight="1">
      <c r="A8" s="236" t="s">
        <v>23</v>
      </c>
      <c r="B8" s="237"/>
      <c r="C8" s="237"/>
      <c r="D8" s="238"/>
      <c r="E8" s="239">
        <f>SUMIF(経費支出管理表!$B$22:$B$31,"１．機械装置等費",経費支出管理表!$D$22:$D$31)</f>
        <v>0</v>
      </c>
      <c r="F8" s="240"/>
      <c r="G8" s="240"/>
      <c r="H8" s="240"/>
      <c r="I8" s="241"/>
    </row>
    <row r="9" spans="1:14" ht="17.100000000000001" customHeight="1">
      <c r="A9" s="236" t="s">
        <v>24</v>
      </c>
      <c r="B9" s="237"/>
      <c r="C9" s="237"/>
      <c r="D9" s="238"/>
      <c r="E9" s="239">
        <f>SUMIF(経費支出管理表!$B$22:$B$31,"２．広報費",経費支出管理表!$D$22:$D$31)</f>
        <v>0</v>
      </c>
      <c r="F9" s="240"/>
      <c r="G9" s="240"/>
      <c r="H9" s="240"/>
      <c r="I9" s="241"/>
    </row>
    <row r="10" spans="1:14" ht="17.100000000000001" customHeight="1">
      <c r="A10" s="242" t="s">
        <v>31</v>
      </c>
      <c r="B10" s="243"/>
      <c r="C10" s="243"/>
      <c r="D10" s="244"/>
      <c r="E10" s="239">
        <f>SUMIF(経費支出管理表!$B$22:$B$31,"３．ウェブサイト関連費",経費支出管理表!$D$22:$D$31)</f>
        <v>0</v>
      </c>
      <c r="F10" s="240"/>
      <c r="G10" s="240"/>
      <c r="H10" s="240"/>
      <c r="I10" s="241"/>
    </row>
    <row r="11" spans="1:14" ht="17.100000000000001" customHeight="1">
      <c r="A11" s="242" t="s">
        <v>32</v>
      </c>
      <c r="B11" s="245"/>
      <c r="C11" s="245"/>
      <c r="D11" s="246"/>
      <c r="E11" s="239">
        <f>SUMIF(経費支出管理表!$B$22:$B$31,"４．展示会等出展費",経費支出管理表!$D$22:$D$31)</f>
        <v>0</v>
      </c>
      <c r="F11" s="240"/>
      <c r="G11" s="240"/>
      <c r="H11" s="240"/>
      <c r="I11" s="241"/>
    </row>
    <row r="12" spans="1:14" ht="17.100000000000001" customHeight="1">
      <c r="A12" s="242" t="s">
        <v>33</v>
      </c>
      <c r="B12" s="245"/>
      <c r="C12" s="245"/>
      <c r="D12" s="246"/>
      <c r="E12" s="239">
        <f>SUMIF(経費支出管理表!$B$22:$B$31,"５．旅費",経費支出管理表!$D$22:$D$31)</f>
        <v>0</v>
      </c>
      <c r="F12" s="240"/>
      <c r="G12" s="240"/>
      <c r="H12" s="240"/>
      <c r="I12" s="241"/>
    </row>
    <row r="13" spans="1:14" ht="17.100000000000001" customHeight="1">
      <c r="A13" s="242" t="s">
        <v>34</v>
      </c>
      <c r="B13" s="245"/>
      <c r="C13" s="245"/>
      <c r="D13" s="246"/>
      <c r="E13" s="239">
        <f>SUMIF(経費支出管理表!$B$22:$B$31,"６．開発費",経費支出管理表!$D$22:$D$31)</f>
        <v>0</v>
      </c>
      <c r="F13" s="240"/>
      <c r="G13" s="240"/>
      <c r="H13" s="240"/>
      <c r="I13" s="241"/>
    </row>
    <row r="14" spans="1:14" ht="17.100000000000001" customHeight="1">
      <c r="A14" s="242" t="s">
        <v>35</v>
      </c>
      <c r="B14" s="245"/>
      <c r="C14" s="245"/>
      <c r="D14" s="246"/>
      <c r="E14" s="239">
        <f>SUMIF(経費支出管理表!$B$22:$B$31,"７．資料購入費",経費支出管理表!$D$22:$D$31)</f>
        <v>0</v>
      </c>
      <c r="F14" s="240"/>
      <c r="G14" s="240"/>
      <c r="H14" s="240"/>
      <c r="I14" s="241"/>
    </row>
    <row r="15" spans="1:14" ht="17.100000000000001" customHeight="1">
      <c r="A15" s="242" t="s">
        <v>36</v>
      </c>
      <c r="B15" s="245"/>
      <c r="C15" s="245"/>
      <c r="D15" s="246"/>
      <c r="E15" s="239">
        <f>SUMIF(経費支出管理表!$B$22:$B$31,"８．雑役務費",経費支出管理表!$D$22:$D$31)</f>
        <v>0</v>
      </c>
      <c r="F15" s="240"/>
      <c r="G15" s="240"/>
      <c r="H15" s="240"/>
      <c r="I15" s="241"/>
    </row>
    <row r="16" spans="1:14" ht="17.100000000000001" customHeight="1">
      <c r="A16" s="242" t="s">
        <v>37</v>
      </c>
      <c r="B16" s="245"/>
      <c r="C16" s="245"/>
      <c r="D16" s="246"/>
      <c r="E16" s="239">
        <f>SUMIF(経費支出管理表!$B$22:$B$31,"９．借料",経費支出管理表!$D$22:$D$31)</f>
        <v>0</v>
      </c>
      <c r="F16" s="240"/>
      <c r="G16" s="240"/>
      <c r="H16" s="240"/>
      <c r="I16" s="241"/>
    </row>
    <row r="17" spans="1:16" ht="17.100000000000001" customHeight="1">
      <c r="A17" s="242" t="s">
        <v>38</v>
      </c>
      <c r="B17" s="245"/>
      <c r="C17" s="245"/>
      <c r="D17" s="246"/>
      <c r="E17" s="239">
        <f>SUMIF(経費支出管理表!$B$22:$B$31,"10．設備処分費",経費支出管理表!$D$22:$D$31)</f>
        <v>0</v>
      </c>
      <c r="F17" s="240"/>
      <c r="G17" s="240"/>
      <c r="H17" s="240"/>
      <c r="I17" s="241"/>
    </row>
    <row r="18" spans="1:16" ht="17.100000000000001" customHeight="1" thickBot="1">
      <c r="A18" s="247" t="s">
        <v>39</v>
      </c>
      <c r="B18" s="248"/>
      <c r="C18" s="248"/>
      <c r="D18" s="249"/>
      <c r="E18" s="250">
        <f>SUMIF(経費支出管理表!$B$22:$B$31,"11．委託・外注費",経費支出管理表!$D$22:$D$31)</f>
        <v>0</v>
      </c>
      <c r="F18" s="251"/>
      <c r="G18" s="251"/>
      <c r="H18" s="251"/>
      <c r="I18" s="252"/>
    </row>
    <row r="19" spans="1:16" ht="17.100000000000001" customHeight="1" thickTop="1" thickBot="1">
      <c r="A19" s="259" t="s">
        <v>40</v>
      </c>
      <c r="B19" s="260"/>
      <c r="C19" s="260"/>
      <c r="D19" s="261"/>
      <c r="E19" s="262">
        <f>SUM(E8:I9)+SUM(E11:I18)</f>
        <v>0</v>
      </c>
      <c r="F19" s="263"/>
      <c r="G19" s="263"/>
      <c r="H19" s="263"/>
      <c r="I19" s="264"/>
    </row>
    <row r="20" spans="1:16" ht="17.100000000000001" customHeight="1" thickTop="1" thickBot="1">
      <c r="A20" s="259" t="s">
        <v>41</v>
      </c>
      <c r="B20" s="260"/>
      <c r="C20" s="260"/>
      <c r="D20" s="261"/>
      <c r="E20" s="262">
        <f>E10</f>
        <v>0</v>
      </c>
      <c r="F20" s="263"/>
      <c r="G20" s="263"/>
      <c r="H20" s="263"/>
      <c r="I20" s="264"/>
    </row>
    <row r="21" spans="1:16" ht="17.100000000000001" customHeight="1" thickTop="1" thickBot="1">
      <c r="A21" s="265" t="s">
        <v>42</v>
      </c>
      <c r="B21" s="266"/>
      <c r="C21" s="266"/>
      <c r="D21" s="267"/>
      <c r="E21" s="262">
        <f>SUM(E8:I18)</f>
        <v>0</v>
      </c>
      <c r="F21" s="268"/>
      <c r="G21" s="268"/>
      <c r="H21" s="268"/>
      <c r="I21" s="269"/>
    </row>
    <row r="22" spans="1:16" ht="17.100000000000001" customHeight="1" thickTop="1">
      <c r="A22" s="270" t="s">
        <v>43</v>
      </c>
      <c r="B22" s="271"/>
      <c r="C22" s="271"/>
      <c r="D22" s="272"/>
      <c r="E22" s="273"/>
      <c r="F22" s="274"/>
      <c r="G22" s="274"/>
      <c r="H22" s="274"/>
      <c r="I22" s="275"/>
    </row>
    <row r="23" spans="1:16" ht="17.100000000000001" customHeight="1" thickBot="1">
      <c r="A23" s="42" t="s">
        <v>25</v>
      </c>
      <c r="B23" s="25"/>
      <c r="C23" s="279" t="s">
        <v>26</v>
      </c>
      <c r="D23" s="279"/>
      <c r="E23" s="276"/>
      <c r="F23" s="277"/>
      <c r="G23" s="277"/>
      <c r="H23" s="277"/>
      <c r="I23" s="278"/>
      <c r="J23" s="43"/>
    </row>
    <row r="24" spans="1:16" ht="17.100000000000001" customHeight="1" thickTop="1" thickBot="1">
      <c r="A24" s="253" t="s">
        <v>306</v>
      </c>
      <c r="B24" s="254"/>
      <c r="C24" s="254"/>
      <c r="D24" s="255"/>
      <c r="E24" s="256">
        <f>ExpenseCategoryList!J20</f>
        <v>0</v>
      </c>
      <c r="F24" s="257"/>
      <c r="G24" s="257"/>
      <c r="H24" s="257"/>
      <c r="I24" s="258"/>
    </row>
    <row r="25" spans="1:16" ht="17.100000000000001" customHeight="1" thickTop="1" thickBot="1">
      <c r="A25" s="253" t="s">
        <v>307</v>
      </c>
      <c r="B25" s="254"/>
      <c r="C25" s="254"/>
      <c r="D25" s="255"/>
      <c r="E25" s="256">
        <f>ExpenseCategoryList!I16</f>
        <v>0</v>
      </c>
      <c r="F25" s="257"/>
      <c r="G25" s="257"/>
      <c r="H25" s="257"/>
      <c r="I25" s="258"/>
    </row>
    <row r="26" spans="1:16" ht="17.100000000000001" customHeight="1" thickTop="1" thickBot="1">
      <c r="A26" s="280" t="s">
        <v>44</v>
      </c>
      <c r="B26" s="281"/>
      <c r="C26" s="281"/>
      <c r="D26" s="282"/>
      <c r="E26" s="256">
        <f>SUM(E24:I25)</f>
        <v>0</v>
      </c>
      <c r="F26" s="257"/>
      <c r="G26" s="257"/>
      <c r="H26" s="257"/>
      <c r="I26" s="258"/>
      <c r="J26" t="str">
        <f>ExpenseCategoryList!E47</f>
        <v/>
      </c>
    </row>
    <row r="27" spans="1:16" ht="30" customHeight="1" thickTop="1" thickBot="1">
      <c r="A27" s="280" t="s">
        <v>45</v>
      </c>
      <c r="B27" s="281"/>
      <c r="C27" s="281"/>
      <c r="D27" s="282"/>
      <c r="E27" s="256">
        <f>経費支出管理表!H8</f>
        <v>0</v>
      </c>
      <c r="F27" s="257"/>
      <c r="G27" s="257"/>
      <c r="H27" s="257"/>
      <c r="I27" s="258"/>
    </row>
    <row r="28" spans="1:16" ht="17.100000000000001" customHeight="1" thickTop="1" thickBot="1">
      <c r="A28" s="280" t="s">
        <v>46</v>
      </c>
      <c r="B28" s="281"/>
      <c r="C28" s="281"/>
      <c r="D28" s="282"/>
      <c r="E28" s="256">
        <f>IF(E26&lt;=E27,E26,E27)</f>
        <v>0</v>
      </c>
      <c r="F28" s="257"/>
      <c r="G28" s="257"/>
      <c r="H28" s="257"/>
      <c r="I28" s="258"/>
      <c r="K28" s="45"/>
      <c r="L28" s="45"/>
      <c r="M28" s="45"/>
      <c r="N28" s="47"/>
      <c r="O28" s="48"/>
      <c r="P28" s="47"/>
    </row>
    <row r="29" spans="1:16" ht="17.100000000000001" customHeight="1" thickTop="1" thickBot="1">
      <c r="A29" s="285" t="s">
        <v>47</v>
      </c>
      <c r="B29" s="286"/>
      <c r="C29" s="286"/>
      <c r="D29" s="287"/>
      <c r="E29" s="288">
        <f>IF(別紙4収益納付!G20="",0,別紙4収益納付!G20)</f>
        <v>0</v>
      </c>
      <c r="F29" s="288"/>
      <c r="G29" s="288"/>
      <c r="H29" s="288"/>
      <c r="I29" s="288"/>
      <c r="K29" s="45"/>
      <c r="L29" s="45"/>
      <c r="M29" s="45"/>
      <c r="N29" s="46"/>
      <c r="O29" s="46"/>
      <c r="P29" s="46"/>
    </row>
    <row r="30" spans="1:16" ht="17.100000000000001" customHeight="1" thickTop="1" thickBot="1">
      <c r="A30" s="280" t="s">
        <v>48</v>
      </c>
      <c r="B30" s="289"/>
      <c r="C30" s="289"/>
      <c r="D30" s="290"/>
      <c r="E30" s="291">
        <f>E28-E29</f>
        <v>0</v>
      </c>
      <c r="F30" s="291"/>
      <c r="G30" s="291"/>
      <c r="H30" s="291"/>
      <c r="I30" s="291"/>
      <c r="K30" s="45"/>
      <c r="L30" s="45"/>
      <c r="M30" s="45"/>
    </row>
    <row r="31" spans="1:16" ht="17.100000000000001" customHeight="1" thickTop="1">
      <c r="A31" s="270" t="s">
        <v>49</v>
      </c>
      <c r="B31" s="292"/>
      <c r="C31" s="292"/>
      <c r="D31" s="293"/>
      <c r="E31" s="297" t="str">
        <f>IF(OR(E27="",E27=0),"いいえ",IF(E25&lt;=(E28/4),"はい","いいえ"))</f>
        <v>いいえ</v>
      </c>
      <c r="F31" s="298"/>
      <c r="G31" s="298"/>
      <c r="H31" s="298"/>
      <c r="I31" s="299"/>
      <c r="K31" s="45"/>
      <c r="L31" s="45"/>
      <c r="M31" s="45"/>
    </row>
    <row r="32" spans="1:16" ht="17.100000000000001" customHeight="1">
      <c r="A32" s="294"/>
      <c r="B32" s="295"/>
      <c r="C32" s="295"/>
      <c r="D32" s="296"/>
      <c r="E32" s="300" t="s">
        <v>26</v>
      </c>
      <c r="F32" s="301"/>
      <c r="G32" s="301"/>
      <c r="H32" s="301"/>
      <c r="I32" s="302"/>
      <c r="K32" s="45"/>
      <c r="L32" s="45"/>
      <c r="M32" s="45"/>
    </row>
    <row r="33" spans="1:14" ht="17.25">
      <c r="A33" s="283" t="s">
        <v>50</v>
      </c>
      <c r="B33" s="283"/>
      <c r="C33" s="283"/>
      <c r="D33" s="283"/>
      <c r="E33" s="283"/>
      <c r="F33" s="283"/>
      <c r="G33" s="283"/>
      <c r="H33" s="283"/>
      <c r="I33" s="283"/>
      <c r="K33" s="107" t="s">
        <v>105</v>
      </c>
      <c r="L33" s="110">
        <f>E28</f>
        <v>0</v>
      </c>
      <c r="M33" s="108" t="s">
        <v>89</v>
      </c>
      <c r="N33" s="109" t="str">
        <f xml:space="preserve"> ExpenseCategoryList!E40</f>
        <v>２／３</v>
      </c>
    </row>
    <row r="34" spans="1:14" ht="54.6" customHeight="1">
      <c r="A34" s="284" t="s">
        <v>51</v>
      </c>
      <c r="B34" s="284"/>
      <c r="C34" s="284"/>
      <c r="D34" s="284"/>
      <c r="E34" s="284"/>
      <c r="F34" s="284"/>
      <c r="G34" s="284"/>
      <c r="H34" s="284"/>
      <c r="I34" s="284"/>
      <c r="K34" s="172" t="str">
        <f>ExpenseCategoryList!E49 &amp; ExpenseCategoryList!E51</f>
        <v/>
      </c>
    </row>
    <row r="35" spans="1:14">
      <c r="A35" s="220" t="s">
        <v>52</v>
      </c>
      <c r="B35" s="220"/>
      <c r="C35" s="220"/>
      <c r="D35" s="220"/>
      <c r="E35" s="220"/>
      <c r="F35" s="220"/>
      <c r="G35" s="220"/>
      <c r="H35" s="220"/>
      <c r="I35" s="220"/>
    </row>
    <row r="36" spans="1:14">
      <c r="A36" s="220" t="s">
        <v>330</v>
      </c>
      <c r="B36" s="220"/>
      <c r="C36" s="220"/>
      <c r="D36" s="220"/>
      <c r="E36" s="220"/>
      <c r="F36" s="220"/>
      <c r="G36" s="220"/>
      <c r="H36" s="220"/>
      <c r="I36" s="220"/>
    </row>
  </sheetData>
  <sheetProtection sheet="1" selectLockedCells="1"/>
  <dataConsolidate/>
  <mergeCells count="60">
    <mergeCell ref="A28:D28"/>
    <mergeCell ref="E28:I28"/>
    <mergeCell ref="A33:I33"/>
    <mergeCell ref="A34:I34"/>
    <mergeCell ref="A35:I35"/>
    <mergeCell ref="A29:D29"/>
    <mergeCell ref="E29:I29"/>
    <mergeCell ref="A30:D30"/>
    <mergeCell ref="E30:I30"/>
    <mergeCell ref="A31:D32"/>
    <mergeCell ref="E31:I31"/>
    <mergeCell ref="E32:I32"/>
    <mergeCell ref="E24:I24"/>
    <mergeCell ref="A26:D26"/>
    <mergeCell ref="E26:I26"/>
    <mergeCell ref="A27:D27"/>
    <mergeCell ref="E27:I27"/>
    <mergeCell ref="A17:D17"/>
    <mergeCell ref="E17:I17"/>
    <mergeCell ref="A18:D18"/>
    <mergeCell ref="E18:I18"/>
    <mergeCell ref="A25:D25"/>
    <mergeCell ref="E25:I25"/>
    <mergeCell ref="A19:D19"/>
    <mergeCell ref="E19:I19"/>
    <mergeCell ref="A20:D20"/>
    <mergeCell ref="E20:I20"/>
    <mergeCell ref="A21:D21"/>
    <mergeCell ref="E21:I21"/>
    <mergeCell ref="A22:D22"/>
    <mergeCell ref="E22:I23"/>
    <mergeCell ref="C23:D23"/>
    <mergeCell ref="A24:D24"/>
    <mergeCell ref="A14:D14"/>
    <mergeCell ref="E14:I14"/>
    <mergeCell ref="A15:D15"/>
    <mergeCell ref="E15:I15"/>
    <mergeCell ref="A16:D16"/>
    <mergeCell ref="E16:I16"/>
    <mergeCell ref="E11:I11"/>
    <mergeCell ref="A12:D12"/>
    <mergeCell ref="E12:I12"/>
    <mergeCell ref="A13:D13"/>
    <mergeCell ref="E13:I13"/>
    <mergeCell ref="A36:I36"/>
    <mergeCell ref="F1:I1"/>
    <mergeCell ref="A2:I2"/>
    <mergeCell ref="E3:F3"/>
    <mergeCell ref="G3:I3"/>
    <mergeCell ref="E4:F4"/>
    <mergeCell ref="G4:I4"/>
    <mergeCell ref="A6:D7"/>
    <mergeCell ref="E6:I7"/>
    <mergeCell ref="A8:D8"/>
    <mergeCell ref="E8:I8"/>
    <mergeCell ref="A9:D9"/>
    <mergeCell ref="E9:I9"/>
    <mergeCell ref="A10:D10"/>
    <mergeCell ref="E10:I10"/>
    <mergeCell ref="A11:D11"/>
  </mergeCells>
  <phoneticPr fontId="13"/>
  <conditionalFormatting sqref="B23">
    <cfRule type="containsText" dxfId="22" priority="1" operator="containsText" text="いいえ">
      <formula>NOT(ISERROR(SEARCH("いいえ",B23)))</formula>
    </cfRule>
    <cfRule type="containsText" dxfId="21" priority="2" operator="containsText" text="選択">
      <formula>NOT(ISERROR(SEARCH("選択",B23)))</formula>
    </cfRule>
    <cfRule type="containsBlanks" dxfId="20" priority="3">
      <formula>LEN(TRIM(B23))=0</formula>
    </cfRule>
  </conditionalFormatting>
  <conditionalFormatting sqref="E31:I31">
    <cfRule type="expression" dxfId="19" priority="6">
      <formula>E31="いいえ"</formula>
    </cfRule>
  </conditionalFormatting>
  <conditionalFormatting sqref="F1">
    <cfRule type="containsText" dxfId="18" priority="5" operator="containsText" text="申請類型を選択してください">
      <formula>NOT(ISERROR(SEARCH("申請類型を選択してください",F1)))</formula>
    </cfRule>
  </conditionalFormatting>
  <conditionalFormatting sqref="F1:I1">
    <cfRule type="containsBlanks" dxfId="17" priority="4">
      <formula>LEN(TRIM(F1))=0</formula>
    </cfRule>
  </conditionalFormatting>
  <dataValidations count="5">
    <dataValidation type="list" showInputMessage="1" showErrorMessage="1" sqref="B23" xr:uid="{DB017041-269F-4A27-82DC-F6838D303F43}">
      <formula1>"選択,はい,いいえ"</formula1>
    </dataValidation>
    <dataValidation allowBlank="1" showInputMessage="1" showErrorMessage="1" prompt="支出管理表に入力いただくと全て自動計算されます。" sqref="E8:E20 E21:I21 E30:I30 E26:I26 E28:I28" xr:uid="{57E72643-F89B-47A4-9C71-7CF1E3DFD168}"/>
    <dataValidation allowBlank="1" showInputMessage="1" showErrorMessage="1" prompt="支出管理表、上記入力項目に入力いただくと自動表示されます。" sqref="E31:I31" xr:uid="{27965732-5488-4559-A8E4-EF62C5199E89}"/>
    <dataValidation allowBlank="1" showInputMessage="1" showErrorMessage="1" promptTitle="自動判定されます" prompt="計算式が入力してありますので自動判定されます" sqref="K1 N29:P29" xr:uid="{36AA0205-6193-4E09-BF9D-70E9AF6FCDD8}"/>
    <dataValidation type="list" showInputMessage="1" showErrorMessage="1" sqref="F1:I1" xr:uid="{FCB9FD75-7DCB-48E2-ADE5-53AEEA21BEF0}">
      <formula1>"申請類型を選択してください,通常枠,通常+インボイス特例,賃金引上げ枠,賃金引上げ枠+インボイス特例,賃金引上げ枠（赤字事業者）,賃金引上げ枠（赤字事業者）+インボイス特例,卒業枠,卒業枠+インボイス特例,後継者支援枠,後継者支援枠+インボイス特例,創業枠,創業枠+インボイス特例"</formula1>
    </dataValidation>
  </dataValidations>
  <printOptions horizontalCentered="1"/>
  <pageMargins left="0.31496062992125984" right="0.31496062992125984"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92A4E-A628-4E97-8B6D-3A71523D24FF}">
  <sheetPr>
    <tabColor rgb="FFFF0000"/>
  </sheetPr>
  <dimension ref="D2:Y56"/>
  <sheetViews>
    <sheetView zoomScale="90" zoomScaleNormal="90" workbookViewId="0">
      <selection activeCell="H4" sqref="H4"/>
    </sheetView>
  </sheetViews>
  <sheetFormatPr defaultRowHeight="13.5"/>
  <cols>
    <col min="1" max="3" width="5.375" customWidth="1"/>
    <col min="4" max="4" width="18" bestFit="1" customWidth="1"/>
    <col min="5" max="5" width="12.625" customWidth="1"/>
    <col min="6" max="6" width="17.625" customWidth="1"/>
    <col min="7" max="7" width="18.375" bestFit="1" customWidth="1"/>
    <col min="8" max="8" width="20" customWidth="1"/>
    <col min="9" max="9" width="19.375" customWidth="1"/>
    <col min="10" max="10" width="17.875" customWidth="1"/>
    <col min="11" max="11" width="18" customWidth="1"/>
    <col min="12" max="12" width="19.125" customWidth="1"/>
    <col min="13" max="13" width="20.5" bestFit="1" customWidth="1"/>
    <col min="14" max="14" width="20.5" customWidth="1"/>
    <col min="15" max="15" width="16" customWidth="1"/>
    <col min="16" max="17" width="16.125" customWidth="1"/>
    <col min="18" max="18" width="13.875" customWidth="1"/>
    <col min="19" max="19" width="19.125" bestFit="1" customWidth="1"/>
    <col min="20" max="20" width="18.125" bestFit="1" customWidth="1"/>
    <col min="21" max="21" width="19" bestFit="1" customWidth="1"/>
    <col min="22" max="22" width="19" customWidth="1"/>
    <col min="23" max="23" width="18.875" customWidth="1"/>
    <col min="24" max="24" width="20" customWidth="1"/>
    <col min="25" max="25" width="18.875" customWidth="1"/>
  </cols>
  <sheetData>
    <row r="2" spans="4:25">
      <c r="E2" s="114" t="s">
        <v>104</v>
      </c>
      <c r="F2" s="113" t="s">
        <v>107</v>
      </c>
      <c r="G2" s="105" t="s">
        <v>108</v>
      </c>
      <c r="H2" s="115" t="s">
        <v>75</v>
      </c>
    </row>
    <row r="3" spans="4:25" ht="17.25">
      <c r="E3" s="167" t="str">
        <f>IF(OR(別紙３支出内訳書!F1="賃金引上げ枠（赤字事業者）",別紙３支出内訳書!F1="賃金引上げ枠（赤字事業者）+インボイス特例"),"☑","□")</f>
        <v>□</v>
      </c>
      <c r="F3" s="64">
        <f>別紙３支出内訳書!E19</f>
        <v>0</v>
      </c>
      <c r="G3" s="64">
        <f>別紙３支出内訳書!E20</f>
        <v>0</v>
      </c>
      <c r="H3" s="64">
        <f>IF(OR(別紙３支出内訳書!F1="賃金引上げ枠+インボイス特例",別紙３支出内訳書!F1="賃金引上げ枠（赤字事業者）+インボイス特例",別紙３支出内訳書!F1="卒業枠+インボイス特例",別紙３支出内訳書!F1="後継者支援枠+インボイス特例",別紙３支出内訳書!F1="創業枠+インボイス特例"),2500000,IF(OR(別紙３支出内訳書!F1="賃金引上げ枠",別紙３支出内訳書!F1="賃金引上げ枠（赤字事業者）",別紙３支出内訳書!F1="卒業枠",別紙３支出内訳書!F1="後継者支援枠",別紙３支出内訳書!F1="創業枠"),2000000,IF(別紙３支出内訳書!F1="通常+インボイス特例",1000000,500000)))</f>
        <v>500000</v>
      </c>
      <c r="V3" s="53"/>
      <c r="W3" s="53"/>
      <c r="X3" s="53"/>
      <c r="Y3" s="53"/>
    </row>
    <row r="4" spans="4:25">
      <c r="U4" s="54"/>
    </row>
    <row r="5" spans="4:25">
      <c r="D5" s="55"/>
      <c r="E5" s="56"/>
      <c r="F5" s="56"/>
      <c r="G5" s="56"/>
      <c r="H5" s="56"/>
      <c r="I5" s="56"/>
      <c r="J5" s="56"/>
      <c r="K5" s="56"/>
      <c r="L5" s="56"/>
      <c r="M5" s="56"/>
      <c r="N5" s="56"/>
      <c r="O5" s="56"/>
      <c r="P5" s="56"/>
      <c r="Q5" s="57"/>
      <c r="U5" s="54"/>
    </row>
    <row r="6" spans="4:25">
      <c r="D6" s="58" t="s">
        <v>58</v>
      </c>
      <c r="E6" s="59"/>
      <c r="G6" s="60"/>
      <c r="H6" s="60"/>
      <c r="I6" s="60"/>
      <c r="J6" s="61"/>
      <c r="K6" s="61"/>
      <c r="Q6" s="62"/>
    </row>
    <row r="7" spans="4:25">
      <c r="D7" s="63"/>
      <c r="E7" s="61"/>
      <c r="F7" s="61"/>
      <c r="G7" s="60"/>
      <c r="H7" s="60"/>
      <c r="I7" s="61"/>
      <c r="J7" s="61"/>
      <c r="K7" s="61"/>
      <c r="L7" s="61" t="s">
        <v>59</v>
      </c>
      <c r="M7" s="61"/>
      <c r="N7" s="61" t="s">
        <v>59</v>
      </c>
      <c r="O7" s="61"/>
      <c r="P7" s="61"/>
      <c r="Q7" s="62"/>
    </row>
    <row r="8" spans="4:25">
      <c r="D8" s="63"/>
      <c r="E8" s="61" t="s">
        <v>60</v>
      </c>
      <c r="F8" s="64"/>
      <c r="G8" s="60" t="s">
        <v>61</v>
      </c>
      <c r="H8" s="60" t="str">
        <f>IF(E3="☑","3/4","2/3")</f>
        <v>2/3</v>
      </c>
      <c r="I8" s="61"/>
      <c r="J8" s="61"/>
      <c r="K8" s="61"/>
      <c r="L8" s="61" t="s">
        <v>62</v>
      </c>
      <c r="M8" s="61"/>
      <c r="N8" s="61" t="s">
        <v>63</v>
      </c>
      <c r="O8" s="61"/>
      <c r="P8" s="61"/>
      <c r="Q8" s="62"/>
    </row>
    <row r="9" spans="4:25">
      <c r="D9" s="63"/>
      <c r="E9" s="61"/>
      <c r="F9" s="61"/>
      <c r="G9" s="60" t="s">
        <v>64</v>
      </c>
      <c r="H9" s="65" t="str">
        <f xml:space="preserve">  "(1)×補助率 " &amp; H8 &amp;"(※)以内(円未満切捨て)"</f>
        <v>(1)×補助率 2/3(※)以内(円未満切捨て)</v>
      </c>
      <c r="I9" s="61"/>
      <c r="J9" s="61"/>
      <c r="K9" s="61"/>
      <c r="L9" s="61"/>
      <c r="M9" s="61"/>
      <c r="N9" s="61"/>
      <c r="O9" s="61"/>
      <c r="P9" s="61"/>
      <c r="Q9" s="62"/>
    </row>
    <row r="10" spans="4:25">
      <c r="D10" s="63"/>
      <c r="E10" s="61"/>
      <c r="F10" s="61"/>
      <c r="G10" s="60" t="s">
        <v>64</v>
      </c>
      <c r="H10" s="66" t="str">
        <f>"((6)の1/4を上限(最大50万円))、(c)×補助率 " &amp; H8 &amp; " (※)以内(円未満切捨て)"</f>
        <v>((6)の1/4を上限(最大50万円))、(c)×補助率 2/3 (※)以内(円未満切捨て)</v>
      </c>
      <c r="I10" s="60"/>
      <c r="J10" s="61"/>
      <c r="K10" s="61"/>
      <c r="L10" s="61"/>
      <c r="M10" s="61"/>
      <c r="N10" s="61" t="s">
        <v>65</v>
      </c>
      <c r="O10" s="61"/>
      <c r="P10" s="61" t="s">
        <v>66</v>
      </c>
      <c r="Q10" s="62"/>
    </row>
    <row r="11" spans="4:25">
      <c r="D11" s="63"/>
      <c r="E11" s="303" t="s">
        <v>67</v>
      </c>
      <c r="F11" s="67" t="s">
        <v>68</v>
      </c>
      <c r="G11" s="68" t="str">
        <f>IF(E3="☑","a*3/4","a*2/3")</f>
        <v>a*2/3</v>
      </c>
      <c r="H11" s="102" t="str">
        <f>"(" &amp; IF(E3="☑","a*3/4","a*2/3") &amp; ") /3"</f>
        <v>(a*2/3) /3</v>
      </c>
      <c r="I11" s="69" t="s">
        <v>69</v>
      </c>
      <c r="J11" s="61"/>
      <c r="K11" s="61"/>
      <c r="L11" s="69" t="s">
        <v>70</v>
      </c>
      <c r="M11" s="61"/>
      <c r="N11" s="69" t="s">
        <v>70</v>
      </c>
      <c r="O11" s="304" t="s">
        <v>56</v>
      </c>
      <c r="P11" s="69" t="s">
        <v>70</v>
      </c>
      <c r="Q11" s="62"/>
    </row>
    <row r="12" spans="4:25">
      <c r="D12" s="63">
        <v>12</v>
      </c>
      <c r="E12" s="303"/>
      <c r="F12" s="305">
        <f>F3</f>
        <v>0</v>
      </c>
      <c r="G12" s="70">
        <f>IF(E3="☑",ROUNDDOWN(F12*3/4,0),ROUNDDOWN(F12*2/3,0))</f>
        <v>0</v>
      </c>
      <c r="H12" s="71">
        <f>ROUNDDOWN(G12/3,0)</f>
        <v>0</v>
      </c>
      <c r="I12" s="71">
        <f>G12</f>
        <v>0</v>
      </c>
      <c r="J12" s="72"/>
      <c r="K12" s="72"/>
      <c r="L12" s="71">
        <f>IF(I20&lt;=G20,I12,"")</f>
        <v>0</v>
      </c>
      <c r="M12" s="61"/>
      <c r="N12" s="71" t="str">
        <f>IF(I20&lt;=G20,"",IF(I12&gt;G20,G20,I12))</f>
        <v/>
      </c>
      <c r="O12" s="304"/>
      <c r="P12" s="71" t="str">
        <f>IF(I20&lt;=G20,"",G20-P16)</f>
        <v/>
      </c>
      <c r="Q12" s="62"/>
    </row>
    <row r="13" spans="4:25">
      <c r="D13" s="63">
        <v>13</v>
      </c>
      <c r="E13" s="303"/>
      <c r="F13" s="305"/>
      <c r="G13" s="73"/>
      <c r="H13" s="74">
        <f>ROUNDDOWN(G12/3,3)</f>
        <v>0</v>
      </c>
      <c r="I13" s="71"/>
      <c r="J13" s="72"/>
      <c r="K13" s="72"/>
      <c r="L13" s="71"/>
      <c r="M13" s="61"/>
      <c r="N13" s="71"/>
      <c r="O13" s="304"/>
      <c r="P13" s="71"/>
      <c r="Q13" s="62"/>
    </row>
    <row r="14" spans="4:25">
      <c r="D14" s="63">
        <v>14</v>
      </c>
      <c r="E14" s="303"/>
      <c r="F14" s="305"/>
      <c r="G14" s="73">
        <f>IF(E3="☑",ROUNDDOWN(F12*3/4,3),ROUNDDOWN(F12*2/3,3)) - G12</f>
        <v>0</v>
      </c>
      <c r="H14" s="74">
        <f>H13-H12</f>
        <v>0</v>
      </c>
      <c r="I14" s="74">
        <f>G14</f>
        <v>0</v>
      </c>
      <c r="J14" s="72"/>
      <c r="K14" s="72"/>
      <c r="L14" s="71"/>
      <c r="M14" s="61"/>
      <c r="N14" s="71"/>
      <c r="O14" s="304"/>
      <c r="P14" s="71"/>
      <c r="Q14" s="62"/>
    </row>
    <row r="15" spans="4:25">
      <c r="D15" s="63">
        <v>15</v>
      </c>
      <c r="E15" s="306" t="s">
        <v>71</v>
      </c>
      <c r="F15" s="103" t="s">
        <v>72</v>
      </c>
      <c r="G15" s="104" t="str">
        <f>IF(E3="☑","c*3/4","c*2/3")</f>
        <v>c*2/3</v>
      </c>
      <c r="H15" s="102" t="str">
        <f>IF(E3="☑","a*1/4","a*2/9")</f>
        <v>a*2/9</v>
      </c>
      <c r="I15" s="102" t="s">
        <v>73</v>
      </c>
      <c r="J15" s="61"/>
      <c r="K15" s="61"/>
      <c r="L15" s="102" t="s">
        <v>74</v>
      </c>
      <c r="M15" s="61"/>
      <c r="N15" s="102" t="s">
        <v>74</v>
      </c>
      <c r="O15" s="304"/>
      <c r="P15" s="102" t="s">
        <v>74</v>
      </c>
      <c r="Q15" s="62"/>
    </row>
    <row r="16" spans="4:25">
      <c r="D16" s="63">
        <v>16</v>
      </c>
      <c r="E16" s="307"/>
      <c r="F16" s="305">
        <f>G3</f>
        <v>0</v>
      </c>
      <c r="G16" s="70">
        <f>IF(E3="☑",ROUNDDOWN(F16*3/4,0),ROUNDDOWN(F16*2/3,0))</f>
        <v>0</v>
      </c>
      <c r="H16" s="75">
        <f>IF(E3="☑",ROUNDDOWN(F12*1/4,0),ROUNDDOWN(F12*2/9,0))</f>
        <v>0</v>
      </c>
      <c r="I16" s="71">
        <f>IF(IF(G16&gt;H12,H12,G16)&gt;H20,H20,IF(G16&gt;H12,H12,G16))</f>
        <v>0</v>
      </c>
      <c r="J16" s="72"/>
      <c r="K16" s="72"/>
      <c r="L16" s="71">
        <f>IF(I20&lt;=G20,I16,"")</f>
        <v>0</v>
      </c>
      <c r="M16" t="str">
        <f>IF(L16="","",IF(L16*4&gt;L20,"×","〇"))</f>
        <v>〇</v>
      </c>
      <c r="N16" s="71" t="str">
        <f>IF(I20&lt;=G20,"",G20-N12)</f>
        <v/>
      </c>
      <c r="O16" s="304"/>
      <c r="P16" s="71" t="str">
        <f>IF(I20&lt;=G20,"",IF(ROUNDDOWN(G20/4,0)&gt;I16,I16,ROUNDDOWN(G20/4,0)))</f>
        <v/>
      </c>
      <c r="Q16" s="62"/>
    </row>
    <row r="17" spans="4:17">
      <c r="D17" s="63">
        <v>17</v>
      </c>
      <c r="E17" s="307"/>
      <c r="F17" s="305"/>
      <c r="G17" s="73">
        <f>IF(E3="☑",ROUNDDOWN(F16*3/4,3),ROUNDDOWN(F16*2/3,3))</f>
        <v>0</v>
      </c>
      <c r="H17" s="76">
        <f>IF(E3="☑",ROUNDDOWN(F12*1/4,3),ROUNDDOWN(F12*2/9,3))</f>
        <v>0</v>
      </c>
      <c r="I17" s="74">
        <f>IF(IF(G17&gt;H13,H13,G17)&gt;H21,H21,IF(G17&gt;H13,H13,G17))</f>
        <v>0</v>
      </c>
      <c r="J17" s="72"/>
      <c r="K17" s="72"/>
      <c r="L17" s="71"/>
      <c r="N17" s="71"/>
      <c r="O17" s="304"/>
      <c r="P17" s="71"/>
      <c r="Q17" s="62"/>
    </row>
    <row r="18" spans="4:17" ht="14.25" thickBot="1">
      <c r="D18" s="63">
        <v>18</v>
      </c>
      <c r="E18" s="307"/>
      <c r="F18" s="305"/>
      <c r="G18" s="73">
        <f>G17-G16</f>
        <v>0</v>
      </c>
      <c r="H18" s="76">
        <f>H17-H16</f>
        <v>0</v>
      </c>
      <c r="I18" s="74">
        <f>IF(IF(G17&gt;H13,H13,G17)&gt;H21,H22,IF(G17&gt;H13,H14,G18))</f>
        <v>0</v>
      </c>
      <c r="J18" s="72"/>
      <c r="K18" s="72"/>
      <c r="L18" s="71"/>
      <c r="N18" s="71"/>
      <c r="O18" s="304"/>
      <c r="P18" s="71"/>
      <c r="Q18" s="62"/>
    </row>
    <row r="19" spans="4:17">
      <c r="D19" s="63">
        <v>19</v>
      </c>
      <c r="E19" s="61"/>
      <c r="F19" s="61"/>
      <c r="G19" s="100" t="s">
        <v>75</v>
      </c>
      <c r="H19" s="102" t="s">
        <v>76</v>
      </c>
      <c r="I19" s="99" t="s">
        <v>77</v>
      </c>
      <c r="J19" s="98" t="s">
        <v>78</v>
      </c>
      <c r="K19" s="61"/>
      <c r="L19" s="97" t="s">
        <v>78</v>
      </c>
      <c r="M19" s="61"/>
      <c r="N19" s="97" t="s">
        <v>78</v>
      </c>
      <c r="O19" s="304"/>
      <c r="P19" s="97" t="s">
        <v>78</v>
      </c>
      <c r="Q19" s="62"/>
    </row>
    <row r="20" spans="4:17">
      <c r="D20" s="63">
        <v>20</v>
      </c>
      <c r="E20" s="61"/>
      <c r="F20" s="61"/>
      <c r="G20" s="305">
        <f>H3</f>
        <v>500000</v>
      </c>
      <c r="H20" s="77">
        <f>ROUNDDOWN(G20/4,0)</f>
        <v>125000</v>
      </c>
      <c r="I20" s="117">
        <f>I12+I16</f>
        <v>0</v>
      </c>
      <c r="J20" s="78">
        <f>IF(G20&gt;I20+J22,I20+J22,G20)</f>
        <v>0</v>
      </c>
      <c r="K20" s="79"/>
      <c r="L20" s="71">
        <f>IF(I20&lt;=G20,I20,"")</f>
        <v>0</v>
      </c>
      <c r="M20" s="61"/>
      <c r="N20" s="71" t="str">
        <f>IF(I20&lt;=G20,"",N12+N16)</f>
        <v/>
      </c>
      <c r="O20" s="304"/>
      <c r="P20" s="71" t="str">
        <f>IF(I20&lt;=G20,"",P12+P16)</f>
        <v/>
      </c>
      <c r="Q20" s="62"/>
    </row>
    <row r="21" spans="4:17">
      <c r="D21" s="63">
        <v>21</v>
      </c>
      <c r="E21" s="61"/>
      <c r="F21" s="61"/>
      <c r="G21" s="305"/>
      <c r="H21" s="80">
        <f>ROUNDDOWN(G20/4,3)</f>
        <v>125000</v>
      </c>
      <c r="I21" s="118"/>
      <c r="J21" s="81"/>
      <c r="K21" s="79"/>
      <c r="L21" s="60"/>
      <c r="M21" s="61"/>
      <c r="N21" s="60"/>
      <c r="O21" s="82"/>
      <c r="P21" s="60"/>
      <c r="Q21" s="62"/>
    </row>
    <row r="22" spans="4:17">
      <c r="D22" s="63">
        <v>22</v>
      </c>
      <c r="E22" s="61"/>
      <c r="F22" s="61"/>
      <c r="G22" s="305"/>
      <c r="H22" s="80">
        <f>H21-H20</f>
        <v>0</v>
      </c>
      <c r="I22" s="119">
        <f>I14+I18</f>
        <v>0</v>
      </c>
      <c r="J22" s="81">
        <f>IF(I22&gt;=1,1,0)</f>
        <v>0</v>
      </c>
      <c r="K22" s="79" t="s">
        <v>79</v>
      </c>
      <c r="L22" s="60"/>
      <c r="M22" s="61"/>
      <c r="N22" s="60"/>
      <c r="O22" s="82"/>
      <c r="P22" s="60"/>
      <c r="Q22" s="62"/>
    </row>
    <row r="23" spans="4:17">
      <c r="D23" s="63">
        <v>23</v>
      </c>
      <c r="E23" s="83"/>
      <c r="F23" s="83"/>
      <c r="G23" s="84"/>
      <c r="H23" s="84"/>
      <c r="I23" s="84"/>
      <c r="J23" s="83"/>
      <c r="K23" s="83"/>
      <c r="L23" s="83"/>
      <c r="M23" s="83"/>
      <c r="N23" s="83"/>
      <c r="O23" s="83"/>
      <c r="P23" s="83"/>
      <c r="Q23" s="85"/>
    </row>
    <row r="24" spans="4:17">
      <c r="D24" s="55"/>
      <c r="E24" s="86"/>
      <c r="F24" s="86"/>
      <c r="G24" s="87"/>
      <c r="H24" s="87"/>
      <c r="I24" s="87"/>
      <c r="J24" s="86"/>
      <c r="K24" s="88"/>
      <c r="L24" s="61"/>
      <c r="M24" s="61"/>
      <c r="N24" s="61"/>
      <c r="O24" s="61"/>
      <c r="P24" s="61"/>
    </row>
    <row r="25" spans="4:17">
      <c r="D25" s="58" t="s">
        <v>80</v>
      </c>
      <c r="F25" s="61"/>
      <c r="G25" s="61"/>
      <c r="H25" s="60"/>
      <c r="I25" s="60"/>
      <c r="J25" s="60"/>
      <c r="K25" s="89"/>
      <c r="L25" s="61"/>
      <c r="M25" s="61"/>
      <c r="N25" s="61"/>
      <c r="O25" s="61"/>
      <c r="P25" s="61"/>
      <c r="Q25" s="61"/>
    </row>
    <row r="26" spans="4:17">
      <c r="D26" s="58"/>
      <c r="F26" s="61"/>
      <c r="G26" s="61"/>
      <c r="H26" s="60"/>
      <c r="I26" s="60"/>
      <c r="J26" s="60"/>
      <c r="K26" s="89"/>
      <c r="L26" s="61"/>
      <c r="M26" s="61"/>
      <c r="N26" s="61"/>
      <c r="O26" s="61"/>
      <c r="P26" s="61"/>
      <c r="Q26" s="61"/>
    </row>
    <row r="27" spans="4:17">
      <c r="D27" s="63"/>
      <c r="E27" s="49" t="s">
        <v>54</v>
      </c>
      <c r="F27" s="61"/>
      <c r="G27" s="61" t="s">
        <v>65</v>
      </c>
      <c r="H27" s="61"/>
      <c r="I27" s="61" t="s">
        <v>66</v>
      </c>
      <c r="J27" s="60"/>
      <c r="K27" s="89"/>
      <c r="L27" s="61"/>
      <c r="M27" s="61"/>
      <c r="N27" s="61"/>
      <c r="O27" s="61"/>
      <c r="P27" s="61"/>
      <c r="Q27" s="61"/>
    </row>
    <row r="28" spans="4:17">
      <c r="D28" s="63"/>
      <c r="E28" s="69" t="s">
        <v>70</v>
      </c>
      <c r="F28" s="61"/>
      <c r="G28" s="69" t="s">
        <v>70</v>
      </c>
      <c r="H28" s="304" t="s">
        <v>56</v>
      </c>
      <c r="I28" s="69" t="s">
        <v>70</v>
      </c>
      <c r="J28" s="60"/>
      <c r="K28" s="89"/>
      <c r="L28" s="61"/>
      <c r="M28" s="61"/>
      <c r="N28" s="61"/>
      <c r="O28" s="61"/>
      <c r="P28" s="61"/>
      <c r="Q28" s="61"/>
    </row>
    <row r="29" spans="4:17" ht="17.25">
      <c r="D29" s="111">
        <f>別紙３支出内訳書!E24</f>
        <v>0</v>
      </c>
      <c r="E29" s="90" t="str">
        <f>IF(別紙３支出内訳書!E24=0,"×",IF(別紙３支出内訳書!E24&lt;I29,"×",IF(別紙３支出内訳書!E24&gt;G29,"×","〇")))</f>
        <v>×</v>
      </c>
      <c r="F29">
        <v>29</v>
      </c>
      <c r="G29" s="71">
        <f>IF(I20&lt;=G20,I12,IF(I12&gt;G20,G20,I12))</f>
        <v>0</v>
      </c>
      <c r="H29" s="304"/>
      <c r="I29" s="71">
        <f>IF(I20&lt;=G20,I12,G20-P16)</f>
        <v>0</v>
      </c>
      <c r="J29" s="60"/>
      <c r="K29" s="89"/>
      <c r="L29" s="61"/>
      <c r="M29" s="61"/>
      <c r="N29" s="61"/>
      <c r="O29" s="61"/>
      <c r="P29" s="61"/>
      <c r="Q29" s="61"/>
    </row>
    <row r="30" spans="4:17">
      <c r="D30" s="63"/>
      <c r="E30" s="102" t="s">
        <v>74</v>
      </c>
      <c r="G30" s="102" t="s">
        <v>74</v>
      </c>
      <c r="H30" s="304"/>
      <c r="I30" s="102" t="s">
        <v>74</v>
      </c>
      <c r="K30" s="62"/>
    </row>
    <row r="31" spans="4:17" ht="17.25">
      <c r="D31" s="111">
        <f>別紙３支出内訳書!E25</f>
        <v>0</v>
      </c>
      <c r="E31" s="90" t="str">
        <f>IF(別紙３支出内訳書!E25&gt;I31,"×",IF(別紙３支出内訳書!E25&lt;G31,"×","〇"))</f>
        <v>〇</v>
      </c>
      <c r="F31">
        <v>30</v>
      </c>
      <c r="G31" s="71">
        <f>IF(I20&lt;=G20,I16,G20-N12)</f>
        <v>0</v>
      </c>
      <c r="H31" s="304"/>
      <c r="I31" s="71">
        <f>IF(I20&lt;=G20,I16,IF(ROUNDDOWN(G20/4,0)&gt;I16,I16,ROUNDDOWN(G20/4,0)))</f>
        <v>0</v>
      </c>
      <c r="K31" s="62"/>
    </row>
    <row r="32" spans="4:17">
      <c r="D32" s="63"/>
      <c r="E32" s="97" t="s">
        <v>78</v>
      </c>
      <c r="G32" s="97" t="s">
        <v>78</v>
      </c>
      <c r="H32" s="304"/>
      <c r="I32" s="97" t="s">
        <v>78</v>
      </c>
      <c r="K32" s="62"/>
    </row>
    <row r="33" spans="4:11" ht="17.25">
      <c r="D33" s="63">
        <v>33</v>
      </c>
      <c r="E33" s="90" t="str">
        <f>IF(別紙３支出内訳書!E30&lt;0,"×","〇")</f>
        <v>〇</v>
      </c>
      <c r="F33">
        <v>33</v>
      </c>
      <c r="G33" s="71">
        <f>IF(I20&lt;=G20,I20,N12+N16)</f>
        <v>0</v>
      </c>
      <c r="H33" s="304"/>
      <c r="I33" s="71">
        <f>IF(I20&lt;=G20,I20,I29+I31)</f>
        <v>0</v>
      </c>
      <c r="K33" s="62"/>
    </row>
    <row r="34" spans="4:11" ht="17.25">
      <c r="D34" s="101" t="s">
        <v>57</v>
      </c>
      <c r="E34" s="90" t="str">
        <f>IF(別紙３支出内訳書!E24="","×",
    IF(別紙３支出内訳書!E24=0,"×",
    IF(別紙３支出内訳書!E26&lt;別紙３支出内訳書!E25*4,"×","〇")))</f>
        <v>×</v>
      </c>
      <c r="K34" s="62"/>
    </row>
    <row r="35" spans="4:11">
      <c r="D35" s="63"/>
      <c r="K35" s="62"/>
    </row>
    <row r="36" spans="4:11">
      <c r="D36" s="63"/>
      <c r="G36" s="52" t="s">
        <v>81</v>
      </c>
      <c r="H36" s="52"/>
      <c r="I36" s="308" t="s">
        <v>55</v>
      </c>
      <c r="J36" s="309"/>
      <c r="K36" s="62"/>
    </row>
    <row r="37" spans="4:11">
      <c r="D37" s="63" t="s">
        <v>82</v>
      </c>
      <c r="E37" s="112">
        <f>別紙３支出内訳書!E28</f>
        <v>0</v>
      </c>
      <c r="F37" s="91" t="s">
        <v>83</v>
      </c>
      <c r="G37" s="52" t="s">
        <v>84</v>
      </c>
      <c r="H37" s="116">
        <f>別紙３支出内訳書!E19</f>
        <v>0</v>
      </c>
      <c r="I37" s="310" t="s">
        <v>85</v>
      </c>
      <c r="J37" s="311"/>
      <c r="K37" s="62"/>
    </row>
    <row r="38" spans="4:11">
      <c r="D38" s="63" t="s">
        <v>86</v>
      </c>
      <c r="E38" s="106" t="str">
        <f>DBCS(TEXT(E37,"##,##0")) &amp; "円"</f>
        <v>０円</v>
      </c>
      <c r="F38" s="91" t="s">
        <v>87</v>
      </c>
      <c r="G38" s="52" t="s">
        <v>88</v>
      </c>
      <c r="H38" s="71">
        <f>別紙３支出内訳書!E24</f>
        <v>0</v>
      </c>
      <c r="I38" s="92">
        <f>IF(AND(H37=0,H38=0),0,IF(OR(H37=0,H37=""),"",ROUNDDOWN(H38*100/H37,2)))</f>
        <v>0</v>
      </c>
      <c r="J38" s="52" t="str">
        <f>IF(H38="","",IF(I38="","",TEXT(I38,"##0.00")&amp;"%"))</f>
        <v>0.00%</v>
      </c>
      <c r="K38" s="62"/>
    </row>
    <row r="39" spans="4:11">
      <c r="D39" s="63" t="s">
        <v>89</v>
      </c>
      <c r="E39" s="60" t="str">
        <f>IF(E3="☑","3/4","2/3")</f>
        <v>2/3</v>
      </c>
      <c r="F39" s="91" t="s">
        <v>90</v>
      </c>
      <c r="G39" s="52" t="s">
        <v>91</v>
      </c>
      <c r="H39" s="116">
        <f>別紙３支出内訳書!E20</f>
        <v>0</v>
      </c>
      <c r="I39" s="310" t="s">
        <v>92</v>
      </c>
      <c r="J39" s="311"/>
      <c r="K39" s="62"/>
    </row>
    <row r="40" spans="4:11">
      <c r="D40" s="63" t="s">
        <v>86</v>
      </c>
      <c r="E40" s="106" t="str">
        <f>DBCS(E39)</f>
        <v>２／３</v>
      </c>
      <c r="F40" s="91" t="s">
        <v>93</v>
      </c>
      <c r="G40" s="52" t="s">
        <v>94</v>
      </c>
      <c r="H40" s="81">
        <f>IF(H39=0,0,H42-H38)</f>
        <v>0</v>
      </c>
      <c r="I40" s="92" t="str">
        <f>IF(H41=0,"",IF(AND(H39=0,H40=0),0,IF(OR(H39=0,H39=""),"",ROUNDDOWN(H40*100/H39,2))))</f>
        <v/>
      </c>
      <c r="J40" s="52" t="str">
        <f>IF(H38="","",IF(I40="","",TEXT(I40,"##0.00")&amp;"%"))</f>
        <v/>
      </c>
      <c r="K40" s="62"/>
    </row>
    <row r="41" spans="4:11">
      <c r="D41" s="63"/>
      <c r="F41" s="91" t="s">
        <v>95</v>
      </c>
      <c r="G41" s="93" t="s">
        <v>96</v>
      </c>
      <c r="H41" s="116">
        <f>別紙３支出内訳書!E21</f>
        <v>0</v>
      </c>
      <c r="I41" s="310" t="s">
        <v>97</v>
      </c>
      <c r="J41" s="311"/>
      <c r="K41" s="62"/>
    </row>
    <row r="42" spans="4:11">
      <c r="D42" s="63"/>
      <c r="F42" s="91" t="s">
        <v>98</v>
      </c>
      <c r="G42" s="52" t="s">
        <v>99</v>
      </c>
      <c r="H42" s="71">
        <f>G33</f>
        <v>0</v>
      </c>
      <c r="I42" s="92" t="str">
        <f>IF(H41=0,"",IF(H40=0,0,IF(OR(H42=0,H42="",H39=0,H39=""),"",ROUNDDOWN(H40*100/H42,2))))</f>
        <v/>
      </c>
      <c r="J42" s="52" t="str">
        <f>IF(H38="","",IF(I42="","",TEXT(I42,"##0.00") &amp; "%"))</f>
        <v/>
      </c>
      <c r="K42" s="62"/>
    </row>
    <row r="43" spans="4:11">
      <c r="D43" s="63"/>
      <c r="F43" s="91"/>
      <c r="H43" s="60"/>
      <c r="I43" s="72"/>
      <c r="K43" s="62"/>
    </row>
    <row r="44" spans="4:11">
      <c r="D44" s="94"/>
      <c r="E44" s="95"/>
      <c r="F44" s="95"/>
      <c r="G44" s="95"/>
      <c r="H44" s="95"/>
      <c r="I44" s="95"/>
      <c r="J44" s="95"/>
      <c r="K44" s="85"/>
    </row>
    <row r="45" spans="4:11">
      <c r="D45" s="55"/>
      <c r="E45" s="56"/>
      <c r="F45" s="56"/>
      <c r="G45" s="56"/>
      <c r="H45" s="56"/>
      <c r="I45" s="56"/>
      <c r="J45" s="56"/>
      <c r="K45" s="57"/>
    </row>
    <row r="46" spans="4:11">
      <c r="D46" s="58" t="s">
        <v>100</v>
      </c>
      <c r="K46" s="62"/>
    </row>
    <row r="47" spans="4:11">
      <c r="D47" s="96" t="s">
        <v>101</v>
      </c>
      <c r="E47" s="106" t="str">
        <f>IF(J22=0,"","※")</f>
        <v/>
      </c>
      <c r="K47" s="62"/>
    </row>
    <row r="48" spans="4:11">
      <c r="D48" s="58"/>
      <c r="K48" s="62"/>
    </row>
    <row r="49" spans="4:11">
      <c r="D49" s="63" t="s">
        <v>102</v>
      </c>
      <c r="E49" s="106" t="str">
        <f>IF(F16=0,"",IF(F12=0,"ウェブサイト関連費のみでの申請はできません",""))</f>
        <v/>
      </c>
      <c r="K49" s="62"/>
    </row>
    <row r="50" spans="4:11">
      <c r="D50" s="63"/>
      <c r="K50" s="62"/>
    </row>
    <row r="51" spans="4:11">
      <c r="D51" s="63" t="s">
        <v>103</v>
      </c>
      <c r="E51" s="106" t="str">
        <f>IF(別紙３支出内訳書!E17*2&lt;=別紙３支出内訳書!E21,"","設備処分費が、補助対象経費合計（上記１．～１１．）（⑤）の1/2を超えています")</f>
        <v/>
      </c>
      <c r="K51" s="62"/>
    </row>
    <row r="52" spans="4:11">
      <c r="D52" s="63"/>
      <c r="K52" s="62"/>
    </row>
    <row r="53" spans="4:11">
      <c r="D53" s="63" t="s">
        <v>106</v>
      </c>
      <c r="E53" s="112">
        <f>別紙３支出内訳書!E17</f>
        <v>0</v>
      </c>
      <c r="K53" s="62"/>
    </row>
    <row r="54" spans="4:11">
      <c r="D54" s="63"/>
      <c r="K54" s="62"/>
    </row>
    <row r="55" spans="4:11">
      <c r="D55" s="63"/>
      <c r="K55" s="62"/>
    </row>
    <row r="56" spans="4:11">
      <c r="D56" s="63"/>
      <c r="K56" s="62"/>
    </row>
  </sheetData>
  <mergeCells count="11">
    <mergeCell ref="H28:H33"/>
    <mergeCell ref="I36:J36"/>
    <mergeCell ref="I37:J37"/>
    <mergeCell ref="I39:J39"/>
    <mergeCell ref="I41:J41"/>
    <mergeCell ref="E11:E14"/>
    <mergeCell ref="O11:O20"/>
    <mergeCell ref="F12:F14"/>
    <mergeCell ref="E15:E18"/>
    <mergeCell ref="F16:F18"/>
    <mergeCell ref="G20:G22"/>
  </mergeCells>
  <phoneticPr fontId="13"/>
  <dataValidations count="2">
    <dataValidation allowBlank="1" showInputMessage="1" showErrorMessage="1" promptTitle="自動判定されます" prompt="計算式が入力してありますので自動判定されます" sqref="E33:E34 E29 E31" xr:uid="{9718358B-B227-4906-94ED-23E9AFED9F0C}"/>
    <dataValidation showInputMessage="1" showErrorMessage="1" sqref="E3" xr:uid="{0421FD7D-B62C-41D5-ACF7-586918FE2752}"/>
  </dataValidation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G37"/>
  <sheetViews>
    <sheetView showGridLines="0" view="pageBreakPreview" zoomScaleNormal="100" zoomScaleSheetLayoutView="100" workbookViewId="0">
      <selection activeCell="A8" sqref="A8:G8"/>
    </sheetView>
  </sheetViews>
  <sheetFormatPr defaultColWidth="9" defaultRowHeight="13.5"/>
  <cols>
    <col min="1" max="1" width="21.875" style="38" customWidth="1"/>
    <col min="2" max="2" width="12.375" style="38" customWidth="1"/>
    <col min="3" max="3" width="14.125" style="38" customWidth="1"/>
    <col min="4" max="6" width="12.375" style="38" customWidth="1"/>
    <col min="7" max="7" width="14.625" style="38" customWidth="1"/>
    <col min="8" max="256" width="9" style="38"/>
    <col min="257" max="257" width="21.875" style="38" customWidth="1"/>
    <col min="258" max="258" width="12.375" style="38" customWidth="1"/>
    <col min="259" max="259" width="14.125" style="38" customWidth="1"/>
    <col min="260" max="262" width="12.375" style="38" customWidth="1"/>
    <col min="263" max="263" width="14.625" style="38" customWidth="1"/>
    <col min="264" max="512" width="9" style="38"/>
    <col min="513" max="513" width="21.875" style="38" customWidth="1"/>
    <col min="514" max="514" width="12.375" style="38" customWidth="1"/>
    <col min="515" max="515" width="14.125" style="38" customWidth="1"/>
    <col min="516" max="518" width="12.375" style="38" customWidth="1"/>
    <col min="519" max="519" width="14.625" style="38" customWidth="1"/>
    <col min="520" max="768" width="9" style="38"/>
    <col min="769" max="769" width="21.875" style="38" customWidth="1"/>
    <col min="770" max="770" width="12.375" style="38" customWidth="1"/>
    <col min="771" max="771" width="14.125" style="38" customWidth="1"/>
    <col min="772" max="774" width="12.375" style="38" customWidth="1"/>
    <col min="775" max="775" width="14.625" style="38" customWidth="1"/>
    <col min="776" max="1024" width="9" style="38"/>
    <col min="1025" max="1025" width="21.875" style="38" customWidth="1"/>
    <col min="1026" max="1026" width="12.375" style="38" customWidth="1"/>
    <col min="1027" max="1027" width="14.125" style="38" customWidth="1"/>
    <col min="1028" max="1030" width="12.375" style="38" customWidth="1"/>
    <col min="1031" max="1031" width="14.625" style="38" customWidth="1"/>
    <col min="1032" max="1280" width="9" style="38"/>
    <col min="1281" max="1281" width="21.875" style="38" customWidth="1"/>
    <col min="1282" max="1282" width="12.375" style="38" customWidth="1"/>
    <col min="1283" max="1283" width="14.125" style="38" customWidth="1"/>
    <col min="1284" max="1286" width="12.375" style="38" customWidth="1"/>
    <col min="1287" max="1287" width="14.625" style="38" customWidth="1"/>
    <col min="1288" max="1536" width="9" style="38"/>
    <col min="1537" max="1537" width="21.875" style="38" customWidth="1"/>
    <col min="1538" max="1538" width="12.375" style="38" customWidth="1"/>
    <col min="1539" max="1539" width="14.125" style="38" customWidth="1"/>
    <col min="1540" max="1542" width="12.375" style="38" customWidth="1"/>
    <col min="1543" max="1543" width="14.625" style="38" customWidth="1"/>
    <col min="1544" max="1792" width="9" style="38"/>
    <col min="1793" max="1793" width="21.875" style="38" customWidth="1"/>
    <col min="1794" max="1794" width="12.375" style="38" customWidth="1"/>
    <col min="1795" max="1795" width="14.125" style="38" customWidth="1"/>
    <col min="1796" max="1798" width="12.375" style="38" customWidth="1"/>
    <col min="1799" max="1799" width="14.625" style="38" customWidth="1"/>
    <col min="1800" max="2048" width="9" style="38"/>
    <col min="2049" max="2049" width="21.875" style="38" customWidth="1"/>
    <col min="2050" max="2050" width="12.375" style="38" customWidth="1"/>
    <col min="2051" max="2051" width="14.125" style="38" customWidth="1"/>
    <col min="2052" max="2054" width="12.375" style="38" customWidth="1"/>
    <col min="2055" max="2055" width="14.625" style="38" customWidth="1"/>
    <col min="2056" max="2304" width="9" style="38"/>
    <col min="2305" max="2305" width="21.875" style="38" customWidth="1"/>
    <col min="2306" max="2306" width="12.375" style="38" customWidth="1"/>
    <col min="2307" max="2307" width="14.125" style="38" customWidth="1"/>
    <col min="2308" max="2310" width="12.375" style="38" customWidth="1"/>
    <col min="2311" max="2311" width="14.625" style="38" customWidth="1"/>
    <col min="2312" max="2560" width="9" style="38"/>
    <col min="2561" max="2561" width="21.875" style="38" customWidth="1"/>
    <col min="2562" max="2562" width="12.375" style="38" customWidth="1"/>
    <col min="2563" max="2563" width="14.125" style="38" customWidth="1"/>
    <col min="2564" max="2566" width="12.375" style="38" customWidth="1"/>
    <col min="2567" max="2567" width="14.625" style="38" customWidth="1"/>
    <col min="2568" max="2816" width="9" style="38"/>
    <col min="2817" max="2817" width="21.875" style="38" customWidth="1"/>
    <col min="2818" max="2818" width="12.375" style="38" customWidth="1"/>
    <col min="2819" max="2819" width="14.125" style="38" customWidth="1"/>
    <col min="2820" max="2822" width="12.375" style="38" customWidth="1"/>
    <col min="2823" max="2823" width="14.625" style="38" customWidth="1"/>
    <col min="2824" max="3072" width="9" style="38"/>
    <col min="3073" max="3073" width="21.875" style="38" customWidth="1"/>
    <col min="3074" max="3074" width="12.375" style="38" customWidth="1"/>
    <col min="3075" max="3075" width="14.125" style="38" customWidth="1"/>
    <col min="3076" max="3078" width="12.375" style="38" customWidth="1"/>
    <col min="3079" max="3079" width="14.625" style="38" customWidth="1"/>
    <col min="3080" max="3328" width="9" style="38"/>
    <col min="3329" max="3329" width="21.875" style="38" customWidth="1"/>
    <col min="3330" max="3330" width="12.375" style="38" customWidth="1"/>
    <col min="3331" max="3331" width="14.125" style="38" customWidth="1"/>
    <col min="3332" max="3334" width="12.375" style="38" customWidth="1"/>
    <col min="3335" max="3335" width="14.625" style="38" customWidth="1"/>
    <col min="3336" max="3584" width="9" style="38"/>
    <col min="3585" max="3585" width="21.875" style="38" customWidth="1"/>
    <col min="3586" max="3586" width="12.375" style="38" customWidth="1"/>
    <col min="3587" max="3587" width="14.125" style="38" customWidth="1"/>
    <col min="3588" max="3590" width="12.375" style="38" customWidth="1"/>
    <col min="3591" max="3591" width="14.625" style="38" customWidth="1"/>
    <col min="3592" max="3840" width="9" style="38"/>
    <col min="3841" max="3841" width="21.875" style="38" customWidth="1"/>
    <col min="3842" max="3842" width="12.375" style="38" customWidth="1"/>
    <col min="3843" max="3843" width="14.125" style="38" customWidth="1"/>
    <col min="3844" max="3846" width="12.375" style="38" customWidth="1"/>
    <col min="3847" max="3847" width="14.625" style="38" customWidth="1"/>
    <col min="3848" max="4096" width="9" style="38"/>
    <col min="4097" max="4097" width="21.875" style="38" customWidth="1"/>
    <col min="4098" max="4098" width="12.375" style="38" customWidth="1"/>
    <col min="4099" max="4099" width="14.125" style="38" customWidth="1"/>
    <col min="4100" max="4102" width="12.375" style="38" customWidth="1"/>
    <col min="4103" max="4103" width="14.625" style="38" customWidth="1"/>
    <col min="4104" max="4352" width="9" style="38"/>
    <col min="4353" max="4353" width="21.875" style="38" customWidth="1"/>
    <col min="4354" max="4354" width="12.375" style="38" customWidth="1"/>
    <col min="4355" max="4355" width="14.125" style="38" customWidth="1"/>
    <col min="4356" max="4358" width="12.375" style="38" customWidth="1"/>
    <col min="4359" max="4359" width="14.625" style="38" customWidth="1"/>
    <col min="4360" max="4608" width="9" style="38"/>
    <col min="4609" max="4609" width="21.875" style="38" customWidth="1"/>
    <col min="4610" max="4610" width="12.375" style="38" customWidth="1"/>
    <col min="4611" max="4611" width="14.125" style="38" customWidth="1"/>
    <col min="4612" max="4614" width="12.375" style="38" customWidth="1"/>
    <col min="4615" max="4615" width="14.625" style="38" customWidth="1"/>
    <col min="4616" max="4864" width="9" style="38"/>
    <col min="4865" max="4865" width="21.875" style="38" customWidth="1"/>
    <col min="4866" max="4866" width="12.375" style="38" customWidth="1"/>
    <col min="4867" max="4867" width="14.125" style="38" customWidth="1"/>
    <col min="4868" max="4870" width="12.375" style="38" customWidth="1"/>
    <col min="4871" max="4871" width="14.625" style="38" customWidth="1"/>
    <col min="4872" max="5120" width="9" style="38"/>
    <col min="5121" max="5121" width="21.875" style="38" customWidth="1"/>
    <col min="5122" max="5122" width="12.375" style="38" customWidth="1"/>
    <col min="5123" max="5123" width="14.125" style="38" customWidth="1"/>
    <col min="5124" max="5126" width="12.375" style="38" customWidth="1"/>
    <col min="5127" max="5127" width="14.625" style="38" customWidth="1"/>
    <col min="5128" max="5376" width="9" style="38"/>
    <col min="5377" max="5377" width="21.875" style="38" customWidth="1"/>
    <col min="5378" max="5378" width="12.375" style="38" customWidth="1"/>
    <col min="5379" max="5379" width="14.125" style="38" customWidth="1"/>
    <col min="5380" max="5382" width="12.375" style="38" customWidth="1"/>
    <col min="5383" max="5383" width="14.625" style="38" customWidth="1"/>
    <col min="5384" max="5632" width="9" style="38"/>
    <col min="5633" max="5633" width="21.875" style="38" customWidth="1"/>
    <col min="5634" max="5634" width="12.375" style="38" customWidth="1"/>
    <col min="5635" max="5635" width="14.125" style="38" customWidth="1"/>
    <col min="5636" max="5638" width="12.375" style="38" customWidth="1"/>
    <col min="5639" max="5639" width="14.625" style="38" customWidth="1"/>
    <col min="5640" max="5888" width="9" style="38"/>
    <col min="5889" max="5889" width="21.875" style="38" customWidth="1"/>
    <col min="5890" max="5890" width="12.375" style="38" customWidth="1"/>
    <col min="5891" max="5891" width="14.125" style="38" customWidth="1"/>
    <col min="5892" max="5894" width="12.375" style="38" customWidth="1"/>
    <col min="5895" max="5895" width="14.625" style="38" customWidth="1"/>
    <col min="5896" max="6144" width="9" style="38"/>
    <col min="6145" max="6145" width="21.875" style="38" customWidth="1"/>
    <col min="6146" max="6146" width="12.375" style="38" customWidth="1"/>
    <col min="6147" max="6147" width="14.125" style="38" customWidth="1"/>
    <col min="6148" max="6150" width="12.375" style="38" customWidth="1"/>
    <col min="6151" max="6151" width="14.625" style="38" customWidth="1"/>
    <col min="6152" max="6400" width="9" style="38"/>
    <col min="6401" max="6401" width="21.875" style="38" customWidth="1"/>
    <col min="6402" max="6402" width="12.375" style="38" customWidth="1"/>
    <col min="6403" max="6403" width="14.125" style="38" customWidth="1"/>
    <col min="6404" max="6406" width="12.375" style="38" customWidth="1"/>
    <col min="6407" max="6407" width="14.625" style="38" customWidth="1"/>
    <col min="6408" max="6656" width="9" style="38"/>
    <col min="6657" max="6657" width="21.875" style="38" customWidth="1"/>
    <col min="6658" max="6658" width="12.375" style="38" customWidth="1"/>
    <col min="6659" max="6659" width="14.125" style="38" customWidth="1"/>
    <col min="6660" max="6662" width="12.375" style="38" customWidth="1"/>
    <col min="6663" max="6663" width="14.625" style="38" customWidth="1"/>
    <col min="6664" max="6912" width="9" style="38"/>
    <col min="6913" max="6913" width="21.875" style="38" customWidth="1"/>
    <col min="6914" max="6914" width="12.375" style="38" customWidth="1"/>
    <col min="6915" max="6915" width="14.125" style="38" customWidth="1"/>
    <col min="6916" max="6918" width="12.375" style="38" customWidth="1"/>
    <col min="6919" max="6919" width="14.625" style="38" customWidth="1"/>
    <col min="6920" max="7168" width="9" style="38"/>
    <col min="7169" max="7169" width="21.875" style="38" customWidth="1"/>
    <col min="7170" max="7170" width="12.375" style="38" customWidth="1"/>
    <col min="7171" max="7171" width="14.125" style="38" customWidth="1"/>
    <col min="7172" max="7174" width="12.375" style="38" customWidth="1"/>
    <col min="7175" max="7175" width="14.625" style="38" customWidth="1"/>
    <col min="7176" max="7424" width="9" style="38"/>
    <col min="7425" max="7425" width="21.875" style="38" customWidth="1"/>
    <col min="7426" max="7426" width="12.375" style="38" customWidth="1"/>
    <col min="7427" max="7427" width="14.125" style="38" customWidth="1"/>
    <col min="7428" max="7430" width="12.375" style="38" customWidth="1"/>
    <col min="7431" max="7431" width="14.625" style="38" customWidth="1"/>
    <col min="7432" max="7680" width="9" style="38"/>
    <col min="7681" max="7681" width="21.875" style="38" customWidth="1"/>
    <col min="7682" max="7682" width="12.375" style="38" customWidth="1"/>
    <col min="7683" max="7683" width="14.125" style="38" customWidth="1"/>
    <col min="7684" max="7686" width="12.375" style="38" customWidth="1"/>
    <col min="7687" max="7687" width="14.625" style="38" customWidth="1"/>
    <col min="7688" max="7936" width="9" style="38"/>
    <col min="7937" max="7937" width="21.875" style="38" customWidth="1"/>
    <col min="7938" max="7938" width="12.375" style="38" customWidth="1"/>
    <col min="7939" max="7939" width="14.125" style="38" customWidth="1"/>
    <col min="7940" max="7942" width="12.375" style="38" customWidth="1"/>
    <col min="7943" max="7943" width="14.625" style="38" customWidth="1"/>
    <col min="7944" max="8192" width="9" style="38"/>
    <col min="8193" max="8193" width="21.875" style="38" customWidth="1"/>
    <col min="8194" max="8194" width="12.375" style="38" customWidth="1"/>
    <col min="8195" max="8195" width="14.125" style="38" customWidth="1"/>
    <col min="8196" max="8198" width="12.375" style="38" customWidth="1"/>
    <col min="8199" max="8199" width="14.625" style="38" customWidth="1"/>
    <col min="8200" max="8448" width="9" style="38"/>
    <col min="8449" max="8449" width="21.875" style="38" customWidth="1"/>
    <col min="8450" max="8450" width="12.375" style="38" customWidth="1"/>
    <col min="8451" max="8451" width="14.125" style="38" customWidth="1"/>
    <col min="8452" max="8454" width="12.375" style="38" customWidth="1"/>
    <col min="8455" max="8455" width="14.625" style="38" customWidth="1"/>
    <col min="8456" max="8704" width="9" style="38"/>
    <col min="8705" max="8705" width="21.875" style="38" customWidth="1"/>
    <col min="8706" max="8706" width="12.375" style="38" customWidth="1"/>
    <col min="8707" max="8707" width="14.125" style="38" customWidth="1"/>
    <col min="8708" max="8710" width="12.375" style="38" customWidth="1"/>
    <col min="8711" max="8711" width="14.625" style="38" customWidth="1"/>
    <col min="8712" max="8960" width="9" style="38"/>
    <col min="8961" max="8961" width="21.875" style="38" customWidth="1"/>
    <col min="8962" max="8962" width="12.375" style="38" customWidth="1"/>
    <col min="8963" max="8963" width="14.125" style="38" customWidth="1"/>
    <col min="8964" max="8966" width="12.375" style="38" customWidth="1"/>
    <col min="8967" max="8967" width="14.625" style="38" customWidth="1"/>
    <col min="8968" max="9216" width="9" style="38"/>
    <col min="9217" max="9217" width="21.875" style="38" customWidth="1"/>
    <col min="9218" max="9218" width="12.375" style="38" customWidth="1"/>
    <col min="9219" max="9219" width="14.125" style="38" customWidth="1"/>
    <col min="9220" max="9222" width="12.375" style="38" customWidth="1"/>
    <col min="9223" max="9223" width="14.625" style="38" customWidth="1"/>
    <col min="9224" max="9472" width="9" style="38"/>
    <col min="9473" max="9473" width="21.875" style="38" customWidth="1"/>
    <col min="9474" max="9474" width="12.375" style="38" customWidth="1"/>
    <col min="9475" max="9475" width="14.125" style="38" customWidth="1"/>
    <col min="9476" max="9478" width="12.375" style="38" customWidth="1"/>
    <col min="9479" max="9479" width="14.625" style="38" customWidth="1"/>
    <col min="9480" max="9728" width="9" style="38"/>
    <col min="9729" max="9729" width="21.875" style="38" customWidth="1"/>
    <col min="9730" max="9730" width="12.375" style="38" customWidth="1"/>
    <col min="9731" max="9731" width="14.125" style="38" customWidth="1"/>
    <col min="9732" max="9734" width="12.375" style="38" customWidth="1"/>
    <col min="9735" max="9735" width="14.625" style="38" customWidth="1"/>
    <col min="9736" max="9984" width="9" style="38"/>
    <col min="9985" max="9985" width="21.875" style="38" customWidth="1"/>
    <col min="9986" max="9986" width="12.375" style="38" customWidth="1"/>
    <col min="9987" max="9987" width="14.125" style="38" customWidth="1"/>
    <col min="9988" max="9990" width="12.375" style="38" customWidth="1"/>
    <col min="9991" max="9991" width="14.625" style="38" customWidth="1"/>
    <col min="9992" max="10240" width="9" style="38"/>
    <col min="10241" max="10241" width="21.875" style="38" customWidth="1"/>
    <col min="10242" max="10242" width="12.375" style="38" customWidth="1"/>
    <col min="10243" max="10243" width="14.125" style="38" customWidth="1"/>
    <col min="10244" max="10246" width="12.375" style="38" customWidth="1"/>
    <col min="10247" max="10247" width="14.625" style="38" customWidth="1"/>
    <col min="10248" max="10496" width="9" style="38"/>
    <col min="10497" max="10497" width="21.875" style="38" customWidth="1"/>
    <col min="10498" max="10498" width="12.375" style="38" customWidth="1"/>
    <col min="10499" max="10499" width="14.125" style="38" customWidth="1"/>
    <col min="10500" max="10502" width="12.375" style="38" customWidth="1"/>
    <col min="10503" max="10503" width="14.625" style="38" customWidth="1"/>
    <col min="10504" max="10752" width="9" style="38"/>
    <col min="10753" max="10753" width="21.875" style="38" customWidth="1"/>
    <col min="10754" max="10754" width="12.375" style="38" customWidth="1"/>
    <col min="10755" max="10755" width="14.125" style="38" customWidth="1"/>
    <col min="10756" max="10758" width="12.375" style="38" customWidth="1"/>
    <col min="10759" max="10759" width="14.625" style="38" customWidth="1"/>
    <col min="10760" max="11008" width="9" style="38"/>
    <col min="11009" max="11009" width="21.875" style="38" customWidth="1"/>
    <col min="11010" max="11010" width="12.375" style="38" customWidth="1"/>
    <col min="11011" max="11011" width="14.125" style="38" customWidth="1"/>
    <col min="11012" max="11014" width="12.375" style="38" customWidth="1"/>
    <col min="11015" max="11015" width="14.625" style="38" customWidth="1"/>
    <col min="11016" max="11264" width="9" style="38"/>
    <col min="11265" max="11265" width="21.875" style="38" customWidth="1"/>
    <col min="11266" max="11266" width="12.375" style="38" customWidth="1"/>
    <col min="11267" max="11267" width="14.125" style="38" customWidth="1"/>
    <col min="11268" max="11270" width="12.375" style="38" customWidth="1"/>
    <col min="11271" max="11271" width="14.625" style="38" customWidth="1"/>
    <col min="11272" max="11520" width="9" style="38"/>
    <col min="11521" max="11521" width="21.875" style="38" customWidth="1"/>
    <col min="11522" max="11522" width="12.375" style="38" customWidth="1"/>
    <col min="11523" max="11523" width="14.125" style="38" customWidth="1"/>
    <col min="11524" max="11526" width="12.375" style="38" customWidth="1"/>
    <col min="11527" max="11527" width="14.625" style="38" customWidth="1"/>
    <col min="11528" max="11776" width="9" style="38"/>
    <col min="11777" max="11777" width="21.875" style="38" customWidth="1"/>
    <col min="11778" max="11778" width="12.375" style="38" customWidth="1"/>
    <col min="11779" max="11779" width="14.125" style="38" customWidth="1"/>
    <col min="11780" max="11782" width="12.375" style="38" customWidth="1"/>
    <col min="11783" max="11783" width="14.625" style="38" customWidth="1"/>
    <col min="11784" max="12032" width="9" style="38"/>
    <col min="12033" max="12033" width="21.875" style="38" customWidth="1"/>
    <col min="12034" max="12034" width="12.375" style="38" customWidth="1"/>
    <col min="12035" max="12035" width="14.125" style="38" customWidth="1"/>
    <col min="12036" max="12038" width="12.375" style="38" customWidth="1"/>
    <col min="12039" max="12039" width="14.625" style="38" customWidth="1"/>
    <col min="12040" max="12288" width="9" style="38"/>
    <col min="12289" max="12289" width="21.875" style="38" customWidth="1"/>
    <col min="12290" max="12290" width="12.375" style="38" customWidth="1"/>
    <col min="12291" max="12291" width="14.125" style="38" customWidth="1"/>
    <col min="12292" max="12294" width="12.375" style="38" customWidth="1"/>
    <col min="12295" max="12295" width="14.625" style="38" customWidth="1"/>
    <col min="12296" max="12544" width="9" style="38"/>
    <col min="12545" max="12545" width="21.875" style="38" customWidth="1"/>
    <col min="12546" max="12546" width="12.375" style="38" customWidth="1"/>
    <col min="12547" max="12547" width="14.125" style="38" customWidth="1"/>
    <col min="12548" max="12550" width="12.375" style="38" customWidth="1"/>
    <col min="12551" max="12551" width="14.625" style="38" customWidth="1"/>
    <col min="12552" max="12800" width="9" style="38"/>
    <col min="12801" max="12801" width="21.875" style="38" customWidth="1"/>
    <col min="12802" max="12802" width="12.375" style="38" customWidth="1"/>
    <col min="12803" max="12803" width="14.125" style="38" customWidth="1"/>
    <col min="12804" max="12806" width="12.375" style="38" customWidth="1"/>
    <col min="12807" max="12807" width="14.625" style="38" customWidth="1"/>
    <col min="12808" max="13056" width="9" style="38"/>
    <col min="13057" max="13057" width="21.875" style="38" customWidth="1"/>
    <col min="13058" max="13058" width="12.375" style="38" customWidth="1"/>
    <col min="13059" max="13059" width="14.125" style="38" customWidth="1"/>
    <col min="13060" max="13062" width="12.375" style="38" customWidth="1"/>
    <col min="13063" max="13063" width="14.625" style="38" customWidth="1"/>
    <col min="13064" max="13312" width="9" style="38"/>
    <col min="13313" max="13313" width="21.875" style="38" customWidth="1"/>
    <col min="13314" max="13314" width="12.375" style="38" customWidth="1"/>
    <col min="13315" max="13315" width="14.125" style="38" customWidth="1"/>
    <col min="13316" max="13318" width="12.375" style="38" customWidth="1"/>
    <col min="13319" max="13319" width="14.625" style="38" customWidth="1"/>
    <col min="13320" max="13568" width="9" style="38"/>
    <col min="13569" max="13569" width="21.875" style="38" customWidth="1"/>
    <col min="13570" max="13570" width="12.375" style="38" customWidth="1"/>
    <col min="13571" max="13571" width="14.125" style="38" customWidth="1"/>
    <col min="13572" max="13574" width="12.375" style="38" customWidth="1"/>
    <col min="13575" max="13575" width="14.625" style="38" customWidth="1"/>
    <col min="13576" max="13824" width="9" style="38"/>
    <col min="13825" max="13825" width="21.875" style="38" customWidth="1"/>
    <col min="13826" max="13826" width="12.375" style="38" customWidth="1"/>
    <col min="13827" max="13827" width="14.125" style="38" customWidth="1"/>
    <col min="13828" max="13830" width="12.375" style="38" customWidth="1"/>
    <col min="13831" max="13831" width="14.625" style="38" customWidth="1"/>
    <col min="13832" max="14080" width="9" style="38"/>
    <col min="14081" max="14081" width="21.875" style="38" customWidth="1"/>
    <col min="14082" max="14082" width="12.375" style="38" customWidth="1"/>
    <col min="14083" max="14083" width="14.125" style="38" customWidth="1"/>
    <col min="14084" max="14086" width="12.375" style="38" customWidth="1"/>
    <col min="14087" max="14087" width="14.625" style="38" customWidth="1"/>
    <col min="14088" max="14336" width="9" style="38"/>
    <col min="14337" max="14337" width="21.875" style="38" customWidth="1"/>
    <col min="14338" max="14338" width="12.375" style="38" customWidth="1"/>
    <col min="14339" max="14339" width="14.125" style="38" customWidth="1"/>
    <col min="14340" max="14342" width="12.375" style="38" customWidth="1"/>
    <col min="14343" max="14343" width="14.625" style="38" customWidth="1"/>
    <col min="14344" max="14592" width="9" style="38"/>
    <col min="14593" max="14593" width="21.875" style="38" customWidth="1"/>
    <col min="14594" max="14594" width="12.375" style="38" customWidth="1"/>
    <col min="14595" max="14595" width="14.125" style="38" customWidth="1"/>
    <col min="14596" max="14598" width="12.375" style="38" customWidth="1"/>
    <col min="14599" max="14599" width="14.625" style="38" customWidth="1"/>
    <col min="14600" max="14848" width="9" style="38"/>
    <col min="14849" max="14849" width="21.875" style="38" customWidth="1"/>
    <col min="14850" max="14850" width="12.375" style="38" customWidth="1"/>
    <col min="14851" max="14851" width="14.125" style="38" customWidth="1"/>
    <col min="14852" max="14854" width="12.375" style="38" customWidth="1"/>
    <col min="14855" max="14855" width="14.625" style="38" customWidth="1"/>
    <col min="14856" max="15104" width="9" style="38"/>
    <col min="15105" max="15105" width="21.875" style="38" customWidth="1"/>
    <col min="15106" max="15106" width="12.375" style="38" customWidth="1"/>
    <col min="15107" max="15107" width="14.125" style="38" customWidth="1"/>
    <col min="15108" max="15110" width="12.375" style="38" customWidth="1"/>
    <col min="15111" max="15111" width="14.625" style="38" customWidth="1"/>
    <col min="15112" max="15360" width="9" style="38"/>
    <col min="15361" max="15361" width="21.875" style="38" customWidth="1"/>
    <col min="15362" max="15362" width="12.375" style="38" customWidth="1"/>
    <col min="15363" max="15363" width="14.125" style="38" customWidth="1"/>
    <col min="15364" max="15366" width="12.375" style="38" customWidth="1"/>
    <col min="15367" max="15367" width="14.625" style="38" customWidth="1"/>
    <col min="15368" max="15616" width="9" style="38"/>
    <col min="15617" max="15617" width="21.875" style="38" customWidth="1"/>
    <col min="15618" max="15618" width="12.375" style="38" customWidth="1"/>
    <col min="15619" max="15619" width="14.125" style="38" customWidth="1"/>
    <col min="15620" max="15622" width="12.375" style="38" customWidth="1"/>
    <col min="15623" max="15623" width="14.625" style="38" customWidth="1"/>
    <col min="15624" max="15872" width="9" style="38"/>
    <col min="15873" max="15873" width="21.875" style="38" customWidth="1"/>
    <col min="15874" max="15874" width="12.375" style="38" customWidth="1"/>
    <col min="15875" max="15875" width="14.125" style="38" customWidth="1"/>
    <col min="15876" max="15878" width="12.375" style="38" customWidth="1"/>
    <col min="15879" max="15879" width="14.625" style="38" customWidth="1"/>
    <col min="15880" max="16128" width="9" style="38"/>
    <col min="16129" max="16129" width="21.875" style="38" customWidth="1"/>
    <col min="16130" max="16130" width="12.375" style="38" customWidth="1"/>
    <col min="16131" max="16131" width="14.125" style="38" customWidth="1"/>
    <col min="16132" max="16134" width="12.375" style="38" customWidth="1"/>
    <col min="16135" max="16135" width="14.625" style="38" customWidth="1"/>
    <col min="16136" max="16384" width="9" style="38"/>
  </cols>
  <sheetData>
    <row r="1" spans="1:7" ht="14.25">
      <c r="A1" s="314" t="s">
        <v>139</v>
      </c>
      <c r="B1" s="314"/>
      <c r="C1" s="314"/>
      <c r="D1" s="314"/>
      <c r="E1" s="314"/>
      <c r="F1" s="314"/>
      <c r="G1" s="314"/>
    </row>
    <row r="2" spans="1:7" ht="14.25">
      <c r="A2" s="126"/>
    </row>
    <row r="3" spans="1:7" ht="14.25">
      <c r="A3" s="315" t="s">
        <v>140</v>
      </c>
      <c r="B3" s="315"/>
      <c r="C3" s="315"/>
      <c r="D3" s="315"/>
      <c r="E3" s="315"/>
      <c r="F3" s="315"/>
      <c r="G3" s="315"/>
    </row>
    <row r="4" spans="1:7" ht="14.25">
      <c r="A4" s="126"/>
    </row>
    <row r="5" spans="1:7" ht="17.25" customHeight="1">
      <c r="E5" s="127" t="s">
        <v>141</v>
      </c>
      <c r="F5" s="316" t="str">
        <f>IF(経費支出管理表!H3="","",経費支出管理表!H3)</f>
        <v/>
      </c>
      <c r="G5" s="316"/>
    </row>
    <row r="6" spans="1:7" ht="17.25" customHeight="1">
      <c r="E6" s="127" t="s">
        <v>142</v>
      </c>
      <c r="F6" s="317" t="str">
        <f>IF(経費支出管理表!H4="","",経費支出管理表!H4)</f>
        <v/>
      </c>
      <c r="G6" s="317"/>
    </row>
    <row r="7" spans="1:7" ht="14.25">
      <c r="A7" s="126"/>
    </row>
    <row r="8" spans="1:7" ht="68.25" customHeight="1">
      <c r="A8" s="318" t="s">
        <v>308</v>
      </c>
      <c r="B8" s="318"/>
      <c r="C8" s="318"/>
      <c r="D8" s="318"/>
      <c r="E8" s="318"/>
      <c r="F8" s="318"/>
      <c r="G8" s="318"/>
    </row>
    <row r="9" spans="1:7" ht="14.25">
      <c r="A9" s="126"/>
    </row>
    <row r="10" spans="1:7" ht="14.25">
      <c r="A10" s="315" t="s">
        <v>143</v>
      </c>
      <c r="B10" s="315"/>
      <c r="C10" s="315"/>
      <c r="D10" s="315"/>
      <c r="E10" s="315"/>
      <c r="F10" s="315"/>
      <c r="G10" s="315"/>
    </row>
    <row r="11" spans="1:7" ht="14.25">
      <c r="A11" s="126"/>
    </row>
    <row r="12" spans="1:7" ht="14.25">
      <c r="A12" s="314" t="s">
        <v>144</v>
      </c>
      <c r="B12" s="314"/>
      <c r="C12" s="314"/>
      <c r="D12" s="314"/>
      <c r="E12" s="314"/>
      <c r="F12" s="314"/>
      <c r="G12" s="314"/>
    </row>
    <row r="13" spans="1:7" ht="14.25">
      <c r="A13" s="126"/>
    </row>
    <row r="14" spans="1:7" ht="14.25">
      <c r="A14" s="314" t="s">
        <v>145</v>
      </c>
      <c r="B14" s="314"/>
      <c r="C14" s="314"/>
      <c r="D14" s="314"/>
      <c r="E14" s="128" t="s">
        <v>146</v>
      </c>
      <c r="F14" s="128" t="s">
        <v>147</v>
      </c>
      <c r="G14" s="128"/>
    </row>
    <row r="15" spans="1:7" ht="14.25">
      <c r="A15" s="314" t="s">
        <v>148</v>
      </c>
      <c r="B15" s="314"/>
      <c r="C15" s="314"/>
      <c r="D15" s="314"/>
      <c r="E15" s="128" t="s">
        <v>146</v>
      </c>
      <c r="F15" s="128" t="s">
        <v>147</v>
      </c>
      <c r="G15" s="128"/>
    </row>
    <row r="16" spans="1:7" ht="14.25">
      <c r="A16" s="314" t="s">
        <v>149</v>
      </c>
      <c r="B16" s="314"/>
      <c r="C16" s="314"/>
      <c r="D16" s="314"/>
      <c r="E16" s="128" t="s">
        <v>146</v>
      </c>
      <c r="F16" s="128" t="s">
        <v>147</v>
      </c>
      <c r="G16" s="128"/>
    </row>
    <row r="17" spans="1:7" ht="14.25">
      <c r="A17" s="126"/>
    </row>
    <row r="18" spans="1:7" ht="14.25">
      <c r="A18" s="129"/>
      <c r="G18" s="38" t="s">
        <v>150</v>
      </c>
    </row>
    <row r="19" spans="1:7" ht="22.5">
      <c r="A19" s="130" t="s">
        <v>151</v>
      </c>
      <c r="B19" s="130" t="s">
        <v>152</v>
      </c>
      <c r="C19" s="130" t="s">
        <v>153</v>
      </c>
      <c r="D19" s="130" t="s">
        <v>154</v>
      </c>
      <c r="E19" s="130" t="s">
        <v>155</v>
      </c>
      <c r="F19" s="130" t="s">
        <v>156</v>
      </c>
      <c r="G19" s="130" t="s">
        <v>157</v>
      </c>
    </row>
    <row r="20" spans="1:7" ht="56.25" customHeight="1">
      <c r="A20" s="131"/>
      <c r="B20" s="132" t="str">
        <f>IF(A20="","",IF(別紙３支出内訳書!E28=0,"",別紙３支出内訳書!E28))</f>
        <v/>
      </c>
      <c r="C20" s="132" t="str">
        <f>IF(A20="","",IF(別紙３支出内訳書!E21=0,"",別紙３支出内訳書!E21))</f>
        <v/>
      </c>
      <c r="D20" s="132"/>
      <c r="E20" s="132"/>
      <c r="F20" s="132" t="str">
        <f>IF(A20="","",IF(C20="","",C20-B20))</f>
        <v/>
      </c>
      <c r="G20" s="132" t="str">
        <f>IF(A20="","",MAX(IF(F20="","",ROUNDUP((E20-F20)*(B20/C20),0)),0))</f>
        <v/>
      </c>
    </row>
    <row r="21" spans="1:7" ht="14.25">
      <c r="A21" s="126"/>
    </row>
    <row r="22" spans="1:7" ht="16.5" customHeight="1">
      <c r="A22" s="312" t="s">
        <v>158</v>
      </c>
      <c r="B22" s="312"/>
      <c r="C22" s="312"/>
      <c r="D22" s="312"/>
      <c r="E22" s="312"/>
      <c r="F22" s="312"/>
      <c r="G22" s="312"/>
    </row>
    <row r="23" spans="1:7" ht="16.5" customHeight="1">
      <c r="A23" s="312" t="s">
        <v>159</v>
      </c>
      <c r="B23" s="312"/>
      <c r="C23" s="312"/>
      <c r="D23" s="312"/>
      <c r="E23" s="312"/>
      <c r="F23" s="312"/>
      <c r="G23" s="312"/>
    </row>
    <row r="24" spans="1:7" ht="16.5" customHeight="1">
      <c r="A24" s="312" t="s">
        <v>160</v>
      </c>
      <c r="B24" s="312"/>
      <c r="C24" s="312"/>
      <c r="D24" s="312"/>
      <c r="E24" s="312"/>
      <c r="F24" s="312"/>
      <c r="G24" s="312"/>
    </row>
    <row r="25" spans="1:7" ht="16.5" customHeight="1">
      <c r="A25" s="312" t="s">
        <v>161</v>
      </c>
      <c r="B25" s="312"/>
      <c r="C25" s="312"/>
      <c r="D25" s="312"/>
      <c r="E25" s="312"/>
      <c r="F25" s="312"/>
      <c r="G25" s="312"/>
    </row>
    <row r="26" spans="1:7" ht="16.5" customHeight="1">
      <c r="A26" s="312" t="s">
        <v>162</v>
      </c>
      <c r="B26" s="312"/>
      <c r="C26" s="312"/>
      <c r="D26" s="312"/>
      <c r="E26" s="312"/>
      <c r="F26" s="312"/>
      <c r="G26" s="312"/>
    </row>
    <row r="27" spans="1:7" ht="16.5" customHeight="1">
      <c r="A27" s="133" t="s">
        <v>163</v>
      </c>
      <c r="B27" s="133"/>
      <c r="C27" s="133"/>
      <c r="D27" s="133"/>
      <c r="E27" s="133"/>
      <c r="F27" s="133"/>
      <c r="G27" s="133"/>
    </row>
    <row r="28" spans="1:7" ht="16.5" customHeight="1">
      <c r="A28" s="312" t="s">
        <v>164</v>
      </c>
      <c r="B28" s="312"/>
      <c r="C28" s="312"/>
      <c r="D28" s="312"/>
      <c r="E28" s="312"/>
      <c r="F28" s="312"/>
      <c r="G28" s="312"/>
    </row>
    <row r="29" spans="1:7" ht="16.5" customHeight="1">
      <c r="A29" s="312" t="s">
        <v>165</v>
      </c>
      <c r="B29" s="312"/>
      <c r="C29" s="312"/>
      <c r="D29" s="312"/>
      <c r="E29" s="312"/>
      <c r="F29" s="312"/>
      <c r="G29" s="312"/>
    </row>
    <row r="30" spans="1:7" ht="16.5" customHeight="1">
      <c r="A30" s="313" t="s">
        <v>166</v>
      </c>
      <c r="B30" s="313"/>
      <c r="C30" s="313"/>
      <c r="D30" s="313"/>
      <c r="E30" s="313"/>
      <c r="F30" s="313"/>
      <c r="G30" s="313"/>
    </row>
    <row r="31" spans="1:7" ht="16.5" customHeight="1">
      <c r="A31" s="312" t="s">
        <v>167</v>
      </c>
      <c r="B31" s="312"/>
      <c r="C31" s="312"/>
      <c r="D31" s="312"/>
      <c r="E31" s="312"/>
      <c r="F31" s="312"/>
      <c r="G31" s="312"/>
    </row>
    <row r="32" spans="1:7" ht="16.5" customHeight="1">
      <c r="A32" s="312" t="s">
        <v>168</v>
      </c>
      <c r="B32" s="312"/>
      <c r="C32" s="312"/>
      <c r="D32" s="312"/>
      <c r="E32" s="312"/>
      <c r="F32" s="312"/>
      <c r="G32" s="312"/>
    </row>
    <row r="33" spans="1:7" ht="16.5" customHeight="1">
      <c r="A33" s="312" t="s">
        <v>169</v>
      </c>
      <c r="B33" s="312"/>
      <c r="C33" s="312"/>
      <c r="D33" s="312"/>
      <c r="E33" s="312"/>
      <c r="F33" s="312"/>
      <c r="G33" s="312"/>
    </row>
    <row r="34" spans="1:7" ht="16.5" customHeight="1">
      <c r="A34" s="312" t="s">
        <v>170</v>
      </c>
      <c r="B34" s="312"/>
      <c r="C34" s="312"/>
      <c r="D34" s="312"/>
      <c r="E34" s="312"/>
      <c r="F34" s="312"/>
      <c r="G34" s="312"/>
    </row>
    <row r="35" spans="1:7" ht="16.5" customHeight="1">
      <c r="A35" s="312" t="s">
        <v>171</v>
      </c>
      <c r="B35" s="312"/>
      <c r="C35" s="312"/>
      <c r="D35" s="312"/>
      <c r="E35" s="312"/>
      <c r="F35" s="312"/>
      <c r="G35" s="312"/>
    </row>
    <row r="36" spans="1:7" ht="16.5" customHeight="1">
      <c r="A36" s="312" t="s">
        <v>172</v>
      </c>
      <c r="B36" s="312"/>
      <c r="C36" s="312"/>
      <c r="D36" s="312"/>
      <c r="E36" s="312"/>
      <c r="F36" s="312"/>
      <c r="G36" s="312"/>
    </row>
    <row r="37" spans="1:7" ht="16.5" customHeight="1">
      <c r="A37" s="312" t="s">
        <v>173</v>
      </c>
      <c r="B37" s="312"/>
      <c r="C37" s="312"/>
      <c r="D37" s="312"/>
      <c r="E37" s="312"/>
      <c r="F37" s="312"/>
      <c r="G37" s="312"/>
    </row>
  </sheetData>
  <mergeCells count="25">
    <mergeCell ref="A10:G10"/>
    <mergeCell ref="A1:G1"/>
    <mergeCell ref="A3:G3"/>
    <mergeCell ref="F5:G5"/>
    <mergeCell ref="F6:G6"/>
    <mergeCell ref="A8:G8"/>
    <mergeCell ref="A30:G30"/>
    <mergeCell ref="A12:G12"/>
    <mergeCell ref="A14:D14"/>
    <mergeCell ref="A15:D15"/>
    <mergeCell ref="A16:D16"/>
    <mergeCell ref="A22:G22"/>
    <mergeCell ref="A23:G23"/>
    <mergeCell ref="A24:G24"/>
    <mergeCell ref="A25:G25"/>
    <mergeCell ref="A26:G26"/>
    <mergeCell ref="A28:G28"/>
    <mergeCell ref="A29:G29"/>
    <mergeCell ref="A37:G37"/>
    <mergeCell ref="A31:G31"/>
    <mergeCell ref="A32:G32"/>
    <mergeCell ref="A33:G33"/>
    <mergeCell ref="A34:G34"/>
    <mergeCell ref="A35:G35"/>
    <mergeCell ref="A36:G36"/>
  </mergeCells>
  <phoneticPr fontId="13"/>
  <conditionalFormatting sqref="D20:E20 A20">
    <cfRule type="containsBlanks" dxfId="16" priority="4" stopIfTrue="1">
      <formula>LEN(TRIM(A20))=0</formula>
    </cfRule>
  </conditionalFormatting>
  <conditionalFormatting sqref="B20:C20">
    <cfRule type="containsBlanks" dxfId="15" priority="3" stopIfTrue="1">
      <formula>LEN(TRIM(B20))=0</formula>
    </cfRule>
  </conditionalFormatting>
  <conditionalFormatting sqref="F20">
    <cfRule type="containsBlanks" dxfId="14" priority="2" stopIfTrue="1">
      <formula>LEN(TRIM(F20))=0</formula>
    </cfRule>
  </conditionalFormatting>
  <conditionalFormatting sqref="G20">
    <cfRule type="containsBlanks" dxfId="13" priority="1" stopIfTrue="1">
      <formula>LEN(TRIM(G20))=0</formula>
    </cfRule>
  </conditionalFormatting>
  <pageMargins left="0.7" right="0.7" top="0.75" bottom="0.75" header="0.3" footer="0.3"/>
  <pageSetup paperSize="9" scale="8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L53"/>
  <sheetViews>
    <sheetView showGridLines="0" view="pageBreakPreview" zoomScaleNormal="100" zoomScaleSheetLayoutView="100" workbookViewId="0">
      <selection activeCell="A15" sqref="A15:H15"/>
    </sheetView>
  </sheetViews>
  <sheetFormatPr defaultColWidth="9" defaultRowHeight="14.25"/>
  <cols>
    <col min="1" max="1" width="14.5" style="128" customWidth="1"/>
    <col min="2" max="2" width="4.5" style="128" customWidth="1"/>
    <col min="3" max="4" width="13.625" style="128" customWidth="1"/>
    <col min="5" max="5" width="10" style="128" customWidth="1"/>
    <col min="6" max="6" width="10.875" style="128" customWidth="1"/>
    <col min="7" max="7" width="13.625" style="128" customWidth="1"/>
    <col min="8" max="8" width="10.125" style="128" customWidth="1"/>
    <col min="9" max="9" width="9.375" style="128" bestFit="1" customWidth="1"/>
    <col min="10" max="255" width="9" style="128"/>
    <col min="256" max="256" width="14.5" style="128" customWidth="1"/>
    <col min="257" max="257" width="4.5" style="128" customWidth="1"/>
    <col min="258" max="259" width="13.625" style="128" customWidth="1"/>
    <col min="260" max="260" width="14.125" style="128" customWidth="1"/>
    <col min="261" max="262" width="7.125" style="128" customWidth="1"/>
    <col min="263" max="263" width="8.375" style="128" customWidth="1"/>
    <col min="264" max="264" width="8.125" style="128" customWidth="1"/>
    <col min="265" max="511" width="9" style="128"/>
    <col min="512" max="512" width="14.5" style="128" customWidth="1"/>
    <col min="513" max="513" width="4.5" style="128" customWidth="1"/>
    <col min="514" max="515" width="13.625" style="128" customWidth="1"/>
    <col min="516" max="516" width="14.125" style="128" customWidth="1"/>
    <col min="517" max="518" width="7.125" style="128" customWidth="1"/>
    <col min="519" max="519" width="8.375" style="128" customWidth="1"/>
    <col min="520" max="520" width="8.125" style="128" customWidth="1"/>
    <col min="521" max="767" width="9" style="128"/>
    <col min="768" max="768" width="14.5" style="128" customWidth="1"/>
    <col min="769" max="769" width="4.5" style="128" customWidth="1"/>
    <col min="770" max="771" width="13.625" style="128" customWidth="1"/>
    <col min="772" max="772" width="14.125" style="128" customWidth="1"/>
    <col min="773" max="774" width="7.125" style="128" customWidth="1"/>
    <col min="775" max="775" width="8.375" style="128" customWidth="1"/>
    <col min="776" max="776" width="8.125" style="128" customWidth="1"/>
    <col min="777" max="1023" width="9" style="128"/>
    <col min="1024" max="1024" width="14.5" style="128" customWidth="1"/>
    <col min="1025" max="1025" width="4.5" style="128" customWidth="1"/>
    <col min="1026" max="1027" width="13.625" style="128" customWidth="1"/>
    <col min="1028" max="1028" width="14.125" style="128" customWidth="1"/>
    <col min="1029" max="1030" width="7.125" style="128" customWidth="1"/>
    <col min="1031" max="1031" width="8.375" style="128" customWidth="1"/>
    <col min="1032" max="1032" width="8.125" style="128" customWidth="1"/>
    <col min="1033" max="1279" width="9" style="128"/>
    <col min="1280" max="1280" width="14.5" style="128" customWidth="1"/>
    <col min="1281" max="1281" width="4.5" style="128" customWidth="1"/>
    <col min="1282" max="1283" width="13.625" style="128" customWidth="1"/>
    <col min="1284" max="1284" width="14.125" style="128" customWidth="1"/>
    <col min="1285" max="1286" width="7.125" style="128" customWidth="1"/>
    <col min="1287" max="1287" width="8.375" style="128" customWidth="1"/>
    <col min="1288" max="1288" width="8.125" style="128" customWidth="1"/>
    <col min="1289" max="1535" width="9" style="128"/>
    <col min="1536" max="1536" width="14.5" style="128" customWidth="1"/>
    <col min="1537" max="1537" width="4.5" style="128" customWidth="1"/>
    <col min="1538" max="1539" width="13.625" style="128" customWidth="1"/>
    <col min="1540" max="1540" width="14.125" style="128" customWidth="1"/>
    <col min="1541" max="1542" width="7.125" style="128" customWidth="1"/>
    <col min="1543" max="1543" width="8.375" style="128" customWidth="1"/>
    <col min="1544" max="1544" width="8.125" style="128" customWidth="1"/>
    <col min="1545" max="1791" width="9" style="128"/>
    <col min="1792" max="1792" width="14.5" style="128" customWidth="1"/>
    <col min="1793" max="1793" width="4.5" style="128" customWidth="1"/>
    <col min="1794" max="1795" width="13.625" style="128" customWidth="1"/>
    <col min="1796" max="1796" width="14.125" style="128" customWidth="1"/>
    <col min="1797" max="1798" width="7.125" style="128" customWidth="1"/>
    <col min="1799" max="1799" width="8.375" style="128" customWidth="1"/>
    <col min="1800" max="1800" width="8.125" style="128" customWidth="1"/>
    <col min="1801" max="2047" width="9" style="128"/>
    <col min="2048" max="2048" width="14.5" style="128" customWidth="1"/>
    <col min="2049" max="2049" width="4.5" style="128" customWidth="1"/>
    <col min="2050" max="2051" width="13.625" style="128" customWidth="1"/>
    <col min="2052" max="2052" width="14.125" style="128" customWidth="1"/>
    <col min="2053" max="2054" width="7.125" style="128" customWidth="1"/>
    <col min="2055" max="2055" width="8.375" style="128" customWidth="1"/>
    <col min="2056" max="2056" width="8.125" style="128" customWidth="1"/>
    <col min="2057" max="2303" width="9" style="128"/>
    <col min="2304" max="2304" width="14.5" style="128" customWidth="1"/>
    <col min="2305" max="2305" width="4.5" style="128" customWidth="1"/>
    <col min="2306" max="2307" width="13.625" style="128" customWidth="1"/>
    <col min="2308" max="2308" width="14.125" style="128" customWidth="1"/>
    <col min="2309" max="2310" width="7.125" style="128" customWidth="1"/>
    <col min="2311" max="2311" width="8.375" style="128" customWidth="1"/>
    <col min="2312" max="2312" width="8.125" style="128" customWidth="1"/>
    <col min="2313" max="2559" width="9" style="128"/>
    <col min="2560" max="2560" width="14.5" style="128" customWidth="1"/>
    <col min="2561" max="2561" width="4.5" style="128" customWidth="1"/>
    <col min="2562" max="2563" width="13.625" style="128" customWidth="1"/>
    <col min="2564" max="2564" width="14.125" style="128" customWidth="1"/>
    <col min="2565" max="2566" width="7.125" style="128" customWidth="1"/>
    <col min="2567" max="2567" width="8.375" style="128" customWidth="1"/>
    <col min="2568" max="2568" width="8.125" style="128" customWidth="1"/>
    <col min="2569" max="2815" width="9" style="128"/>
    <col min="2816" max="2816" width="14.5" style="128" customWidth="1"/>
    <col min="2817" max="2817" width="4.5" style="128" customWidth="1"/>
    <col min="2818" max="2819" width="13.625" style="128" customWidth="1"/>
    <col min="2820" max="2820" width="14.125" style="128" customWidth="1"/>
    <col min="2821" max="2822" width="7.125" style="128" customWidth="1"/>
    <col min="2823" max="2823" width="8.375" style="128" customWidth="1"/>
    <col min="2824" max="2824" width="8.125" style="128" customWidth="1"/>
    <col min="2825" max="3071" width="9" style="128"/>
    <col min="3072" max="3072" width="14.5" style="128" customWidth="1"/>
    <col min="3073" max="3073" width="4.5" style="128" customWidth="1"/>
    <col min="3074" max="3075" width="13.625" style="128" customWidth="1"/>
    <col min="3076" max="3076" width="14.125" style="128" customWidth="1"/>
    <col min="3077" max="3078" width="7.125" style="128" customWidth="1"/>
    <col min="3079" max="3079" width="8.375" style="128" customWidth="1"/>
    <col min="3080" max="3080" width="8.125" style="128" customWidth="1"/>
    <col min="3081" max="3327" width="9" style="128"/>
    <col min="3328" max="3328" width="14.5" style="128" customWidth="1"/>
    <col min="3329" max="3329" width="4.5" style="128" customWidth="1"/>
    <col min="3330" max="3331" width="13.625" style="128" customWidth="1"/>
    <col min="3332" max="3332" width="14.125" style="128" customWidth="1"/>
    <col min="3333" max="3334" width="7.125" style="128" customWidth="1"/>
    <col min="3335" max="3335" width="8.375" style="128" customWidth="1"/>
    <col min="3336" max="3336" width="8.125" style="128" customWidth="1"/>
    <col min="3337" max="3583" width="9" style="128"/>
    <col min="3584" max="3584" width="14.5" style="128" customWidth="1"/>
    <col min="3585" max="3585" width="4.5" style="128" customWidth="1"/>
    <col min="3586" max="3587" width="13.625" style="128" customWidth="1"/>
    <col min="3588" max="3588" width="14.125" style="128" customWidth="1"/>
    <col min="3589" max="3590" width="7.125" style="128" customWidth="1"/>
    <col min="3591" max="3591" width="8.375" style="128" customWidth="1"/>
    <col min="3592" max="3592" width="8.125" style="128" customWidth="1"/>
    <col min="3593" max="3839" width="9" style="128"/>
    <col min="3840" max="3840" width="14.5" style="128" customWidth="1"/>
    <col min="3841" max="3841" width="4.5" style="128" customWidth="1"/>
    <col min="3842" max="3843" width="13.625" style="128" customWidth="1"/>
    <col min="3844" max="3844" width="14.125" style="128" customWidth="1"/>
    <col min="3845" max="3846" width="7.125" style="128" customWidth="1"/>
    <col min="3847" max="3847" width="8.375" style="128" customWidth="1"/>
    <col min="3848" max="3848" width="8.125" style="128" customWidth="1"/>
    <col min="3849" max="4095" width="9" style="128"/>
    <col min="4096" max="4096" width="14.5" style="128" customWidth="1"/>
    <col min="4097" max="4097" width="4.5" style="128" customWidth="1"/>
    <col min="4098" max="4099" width="13.625" style="128" customWidth="1"/>
    <col min="4100" max="4100" width="14.125" style="128" customWidth="1"/>
    <col min="4101" max="4102" width="7.125" style="128" customWidth="1"/>
    <col min="4103" max="4103" width="8.375" style="128" customWidth="1"/>
    <col min="4104" max="4104" width="8.125" style="128" customWidth="1"/>
    <col min="4105" max="4351" width="9" style="128"/>
    <col min="4352" max="4352" width="14.5" style="128" customWidth="1"/>
    <col min="4353" max="4353" width="4.5" style="128" customWidth="1"/>
    <col min="4354" max="4355" width="13.625" style="128" customWidth="1"/>
    <col min="4356" max="4356" width="14.125" style="128" customWidth="1"/>
    <col min="4357" max="4358" width="7.125" style="128" customWidth="1"/>
    <col min="4359" max="4359" width="8.375" style="128" customWidth="1"/>
    <col min="4360" max="4360" width="8.125" style="128" customWidth="1"/>
    <col min="4361" max="4607" width="9" style="128"/>
    <col min="4608" max="4608" width="14.5" style="128" customWidth="1"/>
    <col min="4609" max="4609" width="4.5" style="128" customWidth="1"/>
    <col min="4610" max="4611" width="13.625" style="128" customWidth="1"/>
    <col min="4612" max="4612" width="14.125" style="128" customWidth="1"/>
    <col min="4613" max="4614" width="7.125" style="128" customWidth="1"/>
    <col min="4615" max="4615" width="8.375" style="128" customWidth="1"/>
    <col min="4616" max="4616" width="8.125" style="128" customWidth="1"/>
    <col min="4617" max="4863" width="9" style="128"/>
    <col min="4864" max="4864" width="14.5" style="128" customWidth="1"/>
    <col min="4865" max="4865" width="4.5" style="128" customWidth="1"/>
    <col min="4866" max="4867" width="13.625" style="128" customWidth="1"/>
    <col min="4868" max="4868" width="14.125" style="128" customWidth="1"/>
    <col min="4869" max="4870" width="7.125" style="128" customWidth="1"/>
    <col min="4871" max="4871" width="8.375" style="128" customWidth="1"/>
    <col min="4872" max="4872" width="8.125" style="128" customWidth="1"/>
    <col min="4873" max="5119" width="9" style="128"/>
    <col min="5120" max="5120" width="14.5" style="128" customWidth="1"/>
    <col min="5121" max="5121" width="4.5" style="128" customWidth="1"/>
    <col min="5122" max="5123" width="13.625" style="128" customWidth="1"/>
    <col min="5124" max="5124" width="14.125" style="128" customWidth="1"/>
    <col min="5125" max="5126" width="7.125" style="128" customWidth="1"/>
    <col min="5127" max="5127" width="8.375" style="128" customWidth="1"/>
    <col min="5128" max="5128" width="8.125" style="128" customWidth="1"/>
    <col min="5129" max="5375" width="9" style="128"/>
    <col min="5376" max="5376" width="14.5" style="128" customWidth="1"/>
    <col min="5377" max="5377" width="4.5" style="128" customWidth="1"/>
    <col min="5378" max="5379" width="13.625" style="128" customWidth="1"/>
    <col min="5380" max="5380" width="14.125" style="128" customWidth="1"/>
    <col min="5381" max="5382" width="7.125" style="128" customWidth="1"/>
    <col min="5383" max="5383" width="8.375" style="128" customWidth="1"/>
    <col min="5384" max="5384" width="8.125" style="128" customWidth="1"/>
    <col min="5385" max="5631" width="9" style="128"/>
    <col min="5632" max="5632" width="14.5" style="128" customWidth="1"/>
    <col min="5633" max="5633" width="4.5" style="128" customWidth="1"/>
    <col min="5634" max="5635" width="13.625" style="128" customWidth="1"/>
    <col min="5636" max="5636" width="14.125" style="128" customWidth="1"/>
    <col min="5637" max="5638" width="7.125" style="128" customWidth="1"/>
    <col min="5639" max="5639" width="8.375" style="128" customWidth="1"/>
    <col min="5640" max="5640" width="8.125" style="128" customWidth="1"/>
    <col min="5641" max="5887" width="9" style="128"/>
    <col min="5888" max="5888" width="14.5" style="128" customWidth="1"/>
    <col min="5889" max="5889" width="4.5" style="128" customWidth="1"/>
    <col min="5890" max="5891" width="13.625" style="128" customWidth="1"/>
    <col min="5892" max="5892" width="14.125" style="128" customWidth="1"/>
    <col min="5893" max="5894" width="7.125" style="128" customWidth="1"/>
    <col min="5895" max="5895" width="8.375" style="128" customWidth="1"/>
    <col min="5896" max="5896" width="8.125" style="128" customWidth="1"/>
    <col min="5897" max="6143" width="9" style="128"/>
    <col min="6144" max="6144" width="14.5" style="128" customWidth="1"/>
    <col min="6145" max="6145" width="4.5" style="128" customWidth="1"/>
    <col min="6146" max="6147" width="13.625" style="128" customWidth="1"/>
    <col min="6148" max="6148" width="14.125" style="128" customWidth="1"/>
    <col min="6149" max="6150" width="7.125" style="128" customWidth="1"/>
    <col min="6151" max="6151" width="8.375" style="128" customWidth="1"/>
    <col min="6152" max="6152" width="8.125" style="128" customWidth="1"/>
    <col min="6153" max="6399" width="9" style="128"/>
    <col min="6400" max="6400" width="14.5" style="128" customWidth="1"/>
    <col min="6401" max="6401" width="4.5" style="128" customWidth="1"/>
    <col min="6402" max="6403" width="13.625" style="128" customWidth="1"/>
    <col min="6404" max="6404" width="14.125" style="128" customWidth="1"/>
    <col min="6405" max="6406" width="7.125" style="128" customWidth="1"/>
    <col min="6407" max="6407" width="8.375" style="128" customWidth="1"/>
    <col min="6408" max="6408" width="8.125" style="128" customWidth="1"/>
    <col min="6409" max="6655" width="9" style="128"/>
    <col min="6656" max="6656" width="14.5" style="128" customWidth="1"/>
    <col min="6657" max="6657" width="4.5" style="128" customWidth="1"/>
    <col min="6658" max="6659" width="13.625" style="128" customWidth="1"/>
    <col min="6660" max="6660" width="14.125" style="128" customWidth="1"/>
    <col min="6661" max="6662" width="7.125" style="128" customWidth="1"/>
    <col min="6663" max="6663" width="8.375" style="128" customWidth="1"/>
    <col min="6664" max="6664" width="8.125" style="128" customWidth="1"/>
    <col min="6665" max="6911" width="9" style="128"/>
    <col min="6912" max="6912" width="14.5" style="128" customWidth="1"/>
    <col min="6913" max="6913" width="4.5" style="128" customWidth="1"/>
    <col min="6914" max="6915" width="13.625" style="128" customWidth="1"/>
    <col min="6916" max="6916" width="14.125" style="128" customWidth="1"/>
    <col min="6917" max="6918" width="7.125" style="128" customWidth="1"/>
    <col min="6919" max="6919" width="8.375" style="128" customWidth="1"/>
    <col min="6920" max="6920" width="8.125" style="128" customWidth="1"/>
    <col min="6921" max="7167" width="9" style="128"/>
    <col min="7168" max="7168" width="14.5" style="128" customWidth="1"/>
    <col min="7169" max="7169" width="4.5" style="128" customWidth="1"/>
    <col min="7170" max="7171" width="13.625" style="128" customWidth="1"/>
    <col min="7172" max="7172" width="14.125" style="128" customWidth="1"/>
    <col min="7173" max="7174" width="7.125" style="128" customWidth="1"/>
    <col min="7175" max="7175" width="8.375" style="128" customWidth="1"/>
    <col min="7176" max="7176" width="8.125" style="128" customWidth="1"/>
    <col min="7177" max="7423" width="9" style="128"/>
    <col min="7424" max="7424" width="14.5" style="128" customWidth="1"/>
    <col min="7425" max="7425" width="4.5" style="128" customWidth="1"/>
    <col min="7426" max="7427" width="13.625" style="128" customWidth="1"/>
    <col min="7428" max="7428" width="14.125" style="128" customWidth="1"/>
    <col min="7429" max="7430" width="7.125" style="128" customWidth="1"/>
    <col min="7431" max="7431" width="8.375" style="128" customWidth="1"/>
    <col min="7432" max="7432" width="8.125" style="128" customWidth="1"/>
    <col min="7433" max="7679" width="9" style="128"/>
    <col min="7680" max="7680" width="14.5" style="128" customWidth="1"/>
    <col min="7681" max="7681" width="4.5" style="128" customWidth="1"/>
    <col min="7682" max="7683" width="13.625" style="128" customWidth="1"/>
    <col min="7684" max="7684" width="14.125" style="128" customWidth="1"/>
    <col min="7685" max="7686" width="7.125" style="128" customWidth="1"/>
    <col min="7687" max="7687" width="8.375" style="128" customWidth="1"/>
    <col min="7688" max="7688" width="8.125" style="128" customWidth="1"/>
    <col min="7689" max="7935" width="9" style="128"/>
    <col min="7936" max="7936" width="14.5" style="128" customWidth="1"/>
    <col min="7937" max="7937" width="4.5" style="128" customWidth="1"/>
    <col min="7938" max="7939" width="13.625" style="128" customWidth="1"/>
    <col min="7940" max="7940" width="14.125" style="128" customWidth="1"/>
    <col min="7941" max="7942" width="7.125" style="128" customWidth="1"/>
    <col min="7943" max="7943" width="8.375" style="128" customWidth="1"/>
    <col min="7944" max="7944" width="8.125" style="128" customWidth="1"/>
    <col min="7945" max="8191" width="9" style="128"/>
    <col min="8192" max="8192" width="14.5" style="128" customWidth="1"/>
    <col min="8193" max="8193" width="4.5" style="128" customWidth="1"/>
    <col min="8194" max="8195" width="13.625" style="128" customWidth="1"/>
    <col min="8196" max="8196" width="14.125" style="128" customWidth="1"/>
    <col min="8197" max="8198" width="7.125" style="128" customWidth="1"/>
    <col min="8199" max="8199" width="8.375" style="128" customWidth="1"/>
    <col min="8200" max="8200" width="8.125" style="128" customWidth="1"/>
    <col min="8201" max="8447" width="9" style="128"/>
    <col min="8448" max="8448" width="14.5" style="128" customWidth="1"/>
    <col min="8449" max="8449" width="4.5" style="128" customWidth="1"/>
    <col min="8450" max="8451" width="13.625" style="128" customWidth="1"/>
    <col min="8452" max="8452" width="14.125" style="128" customWidth="1"/>
    <col min="8453" max="8454" width="7.125" style="128" customWidth="1"/>
    <col min="8455" max="8455" width="8.375" style="128" customWidth="1"/>
    <col min="8456" max="8456" width="8.125" style="128" customWidth="1"/>
    <col min="8457" max="8703" width="9" style="128"/>
    <col min="8704" max="8704" width="14.5" style="128" customWidth="1"/>
    <col min="8705" max="8705" width="4.5" style="128" customWidth="1"/>
    <col min="8706" max="8707" width="13.625" style="128" customWidth="1"/>
    <col min="8708" max="8708" width="14.125" style="128" customWidth="1"/>
    <col min="8709" max="8710" width="7.125" style="128" customWidth="1"/>
    <col min="8711" max="8711" width="8.375" style="128" customWidth="1"/>
    <col min="8712" max="8712" width="8.125" style="128" customWidth="1"/>
    <col min="8713" max="8959" width="9" style="128"/>
    <col min="8960" max="8960" width="14.5" style="128" customWidth="1"/>
    <col min="8961" max="8961" width="4.5" style="128" customWidth="1"/>
    <col min="8962" max="8963" width="13.625" style="128" customWidth="1"/>
    <col min="8964" max="8964" width="14.125" style="128" customWidth="1"/>
    <col min="8965" max="8966" width="7.125" style="128" customWidth="1"/>
    <col min="8967" max="8967" width="8.375" style="128" customWidth="1"/>
    <col min="8968" max="8968" width="8.125" style="128" customWidth="1"/>
    <col min="8969" max="9215" width="9" style="128"/>
    <col min="9216" max="9216" width="14.5" style="128" customWidth="1"/>
    <col min="9217" max="9217" width="4.5" style="128" customWidth="1"/>
    <col min="9218" max="9219" width="13.625" style="128" customWidth="1"/>
    <col min="9220" max="9220" width="14.125" style="128" customWidth="1"/>
    <col min="9221" max="9222" width="7.125" style="128" customWidth="1"/>
    <col min="9223" max="9223" width="8.375" style="128" customWidth="1"/>
    <col min="9224" max="9224" width="8.125" style="128" customWidth="1"/>
    <col min="9225" max="9471" width="9" style="128"/>
    <col min="9472" max="9472" width="14.5" style="128" customWidth="1"/>
    <col min="9473" max="9473" width="4.5" style="128" customWidth="1"/>
    <col min="9474" max="9475" width="13.625" style="128" customWidth="1"/>
    <col min="9476" max="9476" width="14.125" style="128" customWidth="1"/>
    <col min="9477" max="9478" width="7.125" style="128" customWidth="1"/>
    <col min="9479" max="9479" width="8.375" style="128" customWidth="1"/>
    <col min="9480" max="9480" width="8.125" style="128" customWidth="1"/>
    <col min="9481" max="9727" width="9" style="128"/>
    <col min="9728" max="9728" width="14.5" style="128" customWidth="1"/>
    <col min="9729" max="9729" width="4.5" style="128" customWidth="1"/>
    <col min="9730" max="9731" width="13.625" style="128" customWidth="1"/>
    <col min="9732" max="9732" width="14.125" style="128" customWidth="1"/>
    <col min="9733" max="9734" width="7.125" style="128" customWidth="1"/>
    <col min="9735" max="9735" width="8.375" style="128" customWidth="1"/>
    <col min="9736" max="9736" width="8.125" style="128" customWidth="1"/>
    <col min="9737" max="9983" width="9" style="128"/>
    <col min="9984" max="9984" width="14.5" style="128" customWidth="1"/>
    <col min="9985" max="9985" width="4.5" style="128" customWidth="1"/>
    <col min="9986" max="9987" width="13.625" style="128" customWidth="1"/>
    <col min="9988" max="9988" width="14.125" style="128" customWidth="1"/>
    <col min="9989" max="9990" width="7.125" style="128" customWidth="1"/>
    <col min="9991" max="9991" width="8.375" style="128" customWidth="1"/>
    <col min="9992" max="9992" width="8.125" style="128" customWidth="1"/>
    <col min="9993" max="10239" width="9" style="128"/>
    <col min="10240" max="10240" width="14.5" style="128" customWidth="1"/>
    <col min="10241" max="10241" width="4.5" style="128" customWidth="1"/>
    <col min="10242" max="10243" width="13.625" style="128" customWidth="1"/>
    <col min="10244" max="10244" width="14.125" style="128" customWidth="1"/>
    <col min="10245" max="10246" width="7.125" style="128" customWidth="1"/>
    <col min="10247" max="10247" width="8.375" style="128" customWidth="1"/>
    <col min="10248" max="10248" width="8.125" style="128" customWidth="1"/>
    <col min="10249" max="10495" width="9" style="128"/>
    <col min="10496" max="10496" width="14.5" style="128" customWidth="1"/>
    <col min="10497" max="10497" width="4.5" style="128" customWidth="1"/>
    <col min="10498" max="10499" width="13.625" style="128" customWidth="1"/>
    <col min="10500" max="10500" width="14.125" style="128" customWidth="1"/>
    <col min="10501" max="10502" width="7.125" style="128" customWidth="1"/>
    <col min="10503" max="10503" width="8.375" style="128" customWidth="1"/>
    <col min="10504" max="10504" width="8.125" style="128" customWidth="1"/>
    <col min="10505" max="10751" width="9" style="128"/>
    <col min="10752" max="10752" width="14.5" style="128" customWidth="1"/>
    <col min="10753" max="10753" width="4.5" style="128" customWidth="1"/>
    <col min="10754" max="10755" width="13.625" style="128" customWidth="1"/>
    <col min="10756" max="10756" width="14.125" style="128" customWidth="1"/>
    <col min="10757" max="10758" width="7.125" style="128" customWidth="1"/>
    <col min="10759" max="10759" width="8.375" style="128" customWidth="1"/>
    <col min="10760" max="10760" width="8.125" style="128" customWidth="1"/>
    <col min="10761" max="11007" width="9" style="128"/>
    <col min="11008" max="11008" width="14.5" style="128" customWidth="1"/>
    <col min="11009" max="11009" width="4.5" style="128" customWidth="1"/>
    <col min="11010" max="11011" width="13.625" style="128" customWidth="1"/>
    <col min="11012" max="11012" width="14.125" style="128" customWidth="1"/>
    <col min="11013" max="11014" width="7.125" style="128" customWidth="1"/>
    <col min="11015" max="11015" width="8.375" style="128" customWidth="1"/>
    <col min="11016" max="11016" width="8.125" style="128" customWidth="1"/>
    <col min="11017" max="11263" width="9" style="128"/>
    <col min="11264" max="11264" width="14.5" style="128" customWidth="1"/>
    <col min="11265" max="11265" width="4.5" style="128" customWidth="1"/>
    <col min="11266" max="11267" width="13.625" style="128" customWidth="1"/>
    <col min="11268" max="11268" width="14.125" style="128" customWidth="1"/>
    <col min="11269" max="11270" width="7.125" style="128" customWidth="1"/>
    <col min="11271" max="11271" width="8.375" style="128" customWidth="1"/>
    <col min="11272" max="11272" width="8.125" style="128" customWidth="1"/>
    <col min="11273" max="11519" width="9" style="128"/>
    <col min="11520" max="11520" width="14.5" style="128" customWidth="1"/>
    <col min="11521" max="11521" width="4.5" style="128" customWidth="1"/>
    <col min="11522" max="11523" width="13.625" style="128" customWidth="1"/>
    <col min="11524" max="11524" width="14.125" style="128" customWidth="1"/>
    <col min="11525" max="11526" width="7.125" style="128" customWidth="1"/>
    <col min="11527" max="11527" width="8.375" style="128" customWidth="1"/>
    <col min="11528" max="11528" width="8.125" style="128" customWidth="1"/>
    <col min="11529" max="11775" width="9" style="128"/>
    <col min="11776" max="11776" width="14.5" style="128" customWidth="1"/>
    <col min="11777" max="11777" width="4.5" style="128" customWidth="1"/>
    <col min="11778" max="11779" width="13.625" style="128" customWidth="1"/>
    <col min="11780" max="11780" width="14.125" style="128" customWidth="1"/>
    <col min="11781" max="11782" width="7.125" style="128" customWidth="1"/>
    <col min="11783" max="11783" width="8.375" style="128" customWidth="1"/>
    <col min="11784" max="11784" width="8.125" style="128" customWidth="1"/>
    <col min="11785" max="12031" width="9" style="128"/>
    <col min="12032" max="12032" width="14.5" style="128" customWidth="1"/>
    <col min="12033" max="12033" width="4.5" style="128" customWidth="1"/>
    <col min="12034" max="12035" width="13.625" style="128" customWidth="1"/>
    <col min="12036" max="12036" width="14.125" style="128" customWidth="1"/>
    <col min="12037" max="12038" width="7.125" style="128" customWidth="1"/>
    <col min="12039" max="12039" width="8.375" style="128" customWidth="1"/>
    <col min="12040" max="12040" width="8.125" style="128" customWidth="1"/>
    <col min="12041" max="12287" width="9" style="128"/>
    <col min="12288" max="12288" width="14.5" style="128" customWidth="1"/>
    <col min="12289" max="12289" width="4.5" style="128" customWidth="1"/>
    <col min="12290" max="12291" width="13.625" style="128" customWidth="1"/>
    <col min="12292" max="12292" width="14.125" style="128" customWidth="1"/>
    <col min="12293" max="12294" width="7.125" style="128" customWidth="1"/>
    <col min="12295" max="12295" width="8.375" style="128" customWidth="1"/>
    <col min="12296" max="12296" width="8.125" style="128" customWidth="1"/>
    <col min="12297" max="12543" width="9" style="128"/>
    <col min="12544" max="12544" width="14.5" style="128" customWidth="1"/>
    <col min="12545" max="12545" width="4.5" style="128" customWidth="1"/>
    <col min="12546" max="12547" width="13.625" style="128" customWidth="1"/>
    <col min="12548" max="12548" width="14.125" style="128" customWidth="1"/>
    <col min="12549" max="12550" width="7.125" style="128" customWidth="1"/>
    <col min="12551" max="12551" width="8.375" style="128" customWidth="1"/>
    <col min="12552" max="12552" width="8.125" style="128" customWidth="1"/>
    <col min="12553" max="12799" width="9" style="128"/>
    <col min="12800" max="12800" width="14.5" style="128" customWidth="1"/>
    <col min="12801" max="12801" width="4.5" style="128" customWidth="1"/>
    <col min="12802" max="12803" width="13.625" style="128" customWidth="1"/>
    <col min="12804" max="12804" width="14.125" style="128" customWidth="1"/>
    <col min="12805" max="12806" width="7.125" style="128" customWidth="1"/>
    <col min="12807" max="12807" width="8.375" style="128" customWidth="1"/>
    <col min="12808" max="12808" width="8.125" style="128" customWidth="1"/>
    <col min="12809" max="13055" width="9" style="128"/>
    <col min="13056" max="13056" width="14.5" style="128" customWidth="1"/>
    <col min="13057" max="13057" width="4.5" style="128" customWidth="1"/>
    <col min="13058" max="13059" width="13.625" style="128" customWidth="1"/>
    <col min="13060" max="13060" width="14.125" style="128" customWidth="1"/>
    <col min="13061" max="13062" width="7.125" style="128" customWidth="1"/>
    <col min="13063" max="13063" width="8.375" style="128" customWidth="1"/>
    <col min="13064" max="13064" width="8.125" style="128" customWidth="1"/>
    <col min="13065" max="13311" width="9" style="128"/>
    <col min="13312" max="13312" width="14.5" style="128" customWidth="1"/>
    <col min="13313" max="13313" width="4.5" style="128" customWidth="1"/>
    <col min="13314" max="13315" width="13.625" style="128" customWidth="1"/>
    <col min="13316" max="13316" width="14.125" style="128" customWidth="1"/>
    <col min="13317" max="13318" width="7.125" style="128" customWidth="1"/>
    <col min="13319" max="13319" width="8.375" style="128" customWidth="1"/>
    <col min="13320" max="13320" width="8.125" style="128" customWidth="1"/>
    <col min="13321" max="13567" width="9" style="128"/>
    <col min="13568" max="13568" width="14.5" style="128" customWidth="1"/>
    <col min="13569" max="13569" width="4.5" style="128" customWidth="1"/>
    <col min="13570" max="13571" width="13.625" style="128" customWidth="1"/>
    <col min="13572" max="13572" width="14.125" style="128" customWidth="1"/>
    <col min="13573" max="13574" width="7.125" style="128" customWidth="1"/>
    <col min="13575" max="13575" width="8.375" style="128" customWidth="1"/>
    <col min="13576" max="13576" width="8.125" style="128" customWidth="1"/>
    <col min="13577" max="13823" width="9" style="128"/>
    <col min="13824" max="13824" width="14.5" style="128" customWidth="1"/>
    <col min="13825" max="13825" width="4.5" style="128" customWidth="1"/>
    <col min="13826" max="13827" width="13.625" style="128" customWidth="1"/>
    <col min="13828" max="13828" width="14.125" style="128" customWidth="1"/>
    <col min="13829" max="13830" width="7.125" style="128" customWidth="1"/>
    <col min="13831" max="13831" width="8.375" style="128" customWidth="1"/>
    <col min="13832" max="13832" width="8.125" style="128" customWidth="1"/>
    <col min="13833" max="14079" width="9" style="128"/>
    <col min="14080" max="14080" width="14.5" style="128" customWidth="1"/>
    <col min="14081" max="14081" width="4.5" style="128" customWidth="1"/>
    <col min="14082" max="14083" width="13.625" style="128" customWidth="1"/>
    <col min="14084" max="14084" width="14.125" style="128" customWidth="1"/>
    <col min="14085" max="14086" width="7.125" style="128" customWidth="1"/>
    <col min="14087" max="14087" width="8.375" style="128" customWidth="1"/>
    <col min="14088" max="14088" width="8.125" style="128" customWidth="1"/>
    <col min="14089" max="14335" width="9" style="128"/>
    <col min="14336" max="14336" width="14.5" style="128" customWidth="1"/>
    <col min="14337" max="14337" width="4.5" style="128" customWidth="1"/>
    <col min="14338" max="14339" width="13.625" style="128" customWidth="1"/>
    <col min="14340" max="14340" width="14.125" style="128" customWidth="1"/>
    <col min="14341" max="14342" width="7.125" style="128" customWidth="1"/>
    <col min="14343" max="14343" width="8.375" style="128" customWidth="1"/>
    <col min="14344" max="14344" width="8.125" style="128" customWidth="1"/>
    <col min="14345" max="14591" width="9" style="128"/>
    <col min="14592" max="14592" width="14.5" style="128" customWidth="1"/>
    <col min="14593" max="14593" width="4.5" style="128" customWidth="1"/>
    <col min="14594" max="14595" width="13.625" style="128" customWidth="1"/>
    <col min="14596" max="14596" width="14.125" style="128" customWidth="1"/>
    <col min="14597" max="14598" width="7.125" style="128" customWidth="1"/>
    <col min="14599" max="14599" width="8.375" style="128" customWidth="1"/>
    <col min="14600" max="14600" width="8.125" style="128" customWidth="1"/>
    <col min="14601" max="14847" width="9" style="128"/>
    <col min="14848" max="14848" width="14.5" style="128" customWidth="1"/>
    <col min="14849" max="14849" width="4.5" style="128" customWidth="1"/>
    <col min="14850" max="14851" width="13.625" style="128" customWidth="1"/>
    <col min="14852" max="14852" width="14.125" style="128" customWidth="1"/>
    <col min="14853" max="14854" width="7.125" style="128" customWidth="1"/>
    <col min="14855" max="14855" width="8.375" style="128" customWidth="1"/>
    <col min="14856" max="14856" width="8.125" style="128" customWidth="1"/>
    <col min="14857" max="15103" width="9" style="128"/>
    <col min="15104" max="15104" width="14.5" style="128" customWidth="1"/>
    <col min="15105" max="15105" width="4.5" style="128" customWidth="1"/>
    <col min="15106" max="15107" width="13.625" style="128" customWidth="1"/>
    <col min="15108" max="15108" width="14.125" style="128" customWidth="1"/>
    <col min="15109" max="15110" width="7.125" style="128" customWidth="1"/>
    <col min="15111" max="15111" width="8.375" style="128" customWidth="1"/>
    <col min="15112" max="15112" width="8.125" style="128" customWidth="1"/>
    <col min="15113" max="15359" width="9" style="128"/>
    <col min="15360" max="15360" width="14.5" style="128" customWidth="1"/>
    <col min="15361" max="15361" width="4.5" style="128" customWidth="1"/>
    <col min="15362" max="15363" width="13.625" style="128" customWidth="1"/>
    <col min="15364" max="15364" width="14.125" style="128" customWidth="1"/>
    <col min="15365" max="15366" width="7.125" style="128" customWidth="1"/>
    <col min="15367" max="15367" width="8.375" style="128" customWidth="1"/>
    <col min="15368" max="15368" width="8.125" style="128" customWidth="1"/>
    <col min="15369" max="15615" width="9" style="128"/>
    <col min="15616" max="15616" width="14.5" style="128" customWidth="1"/>
    <col min="15617" max="15617" width="4.5" style="128" customWidth="1"/>
    <col min="15618" max="15619" width="13.625" style="128" customWidth="1"/>
    <col min="15620" max="15620" width="14.125" style="128" customWidth="1"/>
    <col min="15621" max="15622" width="7.125" style="128" customWidth="1"/>
    <col min="15623" max="15623" width="8.375" style="128" customWidth="1"/>
    <col min="15624" max="15624" width="8.125" style="128" customWidth="1"/>
    <col min="15625" max="15871" width="9" style="128"/>
    <col min="15872" max="15872" width="14.5" style="128" customWidth="1"/>
    <col min="15873" max="15873" width="4.5" style="128" customWidth="1"/>
    <col min="15874" max="15875" width="13.625" style="128" customWidth="1"/>
    <col min="15876" max="15876" width="14.125" style="128" customWidth="1"/>
    <col min="15877" max="15878" width="7.125" style="128" customWidth="1"/>
    <col min="15879" max="15879" width="8.375" style="128" customWidth="1"/>
    <col min="15880" max="15880" width="8.125" style="128" customWidth="1"/>
    <col min="15881" max="16127" width="9" style="128"/>
    <col min="16128" max="16128" width="14.5" style="128" customWidth="1"/>
    <col min="16129" max="16129" width="4.5" style="128" customWidth="1"/>
    <col min="16130" max="16131" width="13.625" style="128" customWidth="1"/>
    <col min="16132" max="16132" width="14.125" style="128" customWidth="1"/>
    <col min="16133" max="16134" width="7.125" style="128" customWidth="1"/>
    <col min="16135" max="16135" width="8.375" style="128" customWidth="1"/>
    <col min="16136" max="16136" width="8.125" style="128" customWidth="1"/>
    <col min="16137" max="16384" width="9" style="128"/>
  </cols>
  <sheetData>
    <row r="1" spans="1:12" customFormat="1" ht="33" customHeight="1">
      <c r="A1" s="151" t="s">
        <v>287</v>
      </c>
      <c r="B1" s="151"/>
      <c r="C1" s="151"/>
      <c r="D1" s="151"/>
      <c r="E1" s="151"/>
      <c r="F1" s="151"/>
      <c r="G1" s="151"/>
      <c r="H1" s="151"/>
      <c r="I1" s="151"/>
      <c r="J1" s="151"/>
      <c r="K1" s="151"/>
      <c r="L1" s="151"/>
    </row>
    <row r="2" spans="1:12">
      <c r="A2" s="128" t="s">
        <v>174</v>
      </c>
    </row>
    <row r="3" spans="1:12">
      <c r="E3" s="343" t="str">
        <f>IF(経費支出管理表!H4="","",経費支出管理表!H4)</f>
        <v/>
      </c>
      <c r="F3" s="343"/>
      <c r="G3" s="343"/>
      <c r="H3" s="343"/>
    </row>
    <row r="4" spans="1:12">
      <c r="A4" s="343" t="s">
        <v>175</v>
      </c>
      <c r="B4" s="343"/>
      <c r="C4" s="343"/>
      <c r="D4" s="343"/>
      <c r="E4" s="343"/>
      <c r="F4" s="343"/>
      <c r="G4" s="343"/>
      <c r="H4" s="343"/>
    </row>
    <row r="5" spans="1:12">
      <c r="A5" s="134"/>
      <c r="B5" s="134"/>
      <c r="C5" s="134"/>
      <c r="D5" s="134"/>
      <c r="E5" s="134"/>
      <c r="F5" s="134"/>
      <c r="G5" s="134"/>
      <c r="H5" s="134"/>
    </row>
    <row r="6" spans="1:12">
      <c r="A6" s="134"/>
      <c r="B6" s="134"/>
      <c r="C6" s="134"/>
      <c r="D6" s="134"/>
      <c r="E6" s="134"/>
      <c r="F6" s="134"/>
      <c r="G6" s="134"/>
      <c r="H6" s="134"/>
    </row>
    <row r="7" spans="1:12">
      <c r="A7" s="128" t="s">
        <v>176</v>
      </c>
      <c r="E7" s="135"/>
      <c r="F7" s="135"/>
      <c r="G7" s="135"/>
      <c r="H7" s="135"/>
      <c r="I7" s="135"/>
    </row>
    <row r="8" spans="1:12">
      <c r="E8" s="135"/>
      <c r="F8" s="135"/>
      <c r="G8" s="135"/>
      <c r="H8" s="135"/>
      <c r="I8" s="135"/>
    </row>
    <row r="9" spans="1:12" customFormat="1" ht="16.5" customHeight="1">
      <c r="C9" s="128"/>
      <c r="D9" s="136" t="s">
        <v>177</v>
      </c>
      <c r="E9" s="342"/>
      <c r="F9" s="342"/>
      <c r="G9" s="342"/>
      <c r="H9" s="342"/>
    </row>
    <row r="10" spans="1:12" customFormat="1" ht="16.5" customHeight="1">
      <c r="C10" s="128"/>
      <c r="D10" s="136"/>
      <c r="E10" s="342"/>
      <c r="F10" s="342"/>
      <c r="G10" s="342"/>
      <c r="H10" s="342"/>
    </row>
    <row r="11" spans="1:12" customFormat="1" ht="16.5" customHeight="1">
      <c r="C11" s="128"/>
      <c r="D11" s="136" t="s">
        <v>178</v>
      </c>
      <c r="E11" s="342" t="str">
        <f>IF(経費支出管理表!H3="","",経費支出管理表!H3)</f>
        <v/>
      </c>
      <c r="F11" s="342"/>
      <c r="G11" s="342"/>
      <c r="H11" s="342"/>
    </row>
    <row r="12" spans="1:12" customFormat="1" ht="16.5" customHeight="1">
      <c r="C12" s="128"/>
      <c r="D12" s="137" t="s">
        <v>179</v>
      </c>
      <c r="E12" s="342"/>
      <c r="F12" s="342"/>
      <c r="G12" s="342"/>
      <c r="H12" s="138" t="s">
        <v>180</v>
      </c>
    </row>
    <row r="15" spans="1:12">
      <c r="A15" s="338" t="s">
        <v>181</v>
      </c>
      <c r="B15" s="338"/>
      <c r="C15" s="338"/>
      <c r="D15" s="338"/>
      <c r="E15" s="338"/>
      <c r="F15" s="338"/>
      <c r="G15" s="338"/>
      <c r="H15" s="338"/>
    </row>
    <row r="16" spans="1:12" ht="11.25" customHeight="1"/>
    <row r="17" spans="1:9" ht="11.25" customHeight="1"/>
    <row r="18" spans="1:9">
      <c r="A18" s="339" t="s">
        <v>309</v>
      </c>
      <c r="B18" s="339"/>
      <c r="C18" s="339"/>
      <c r="D18" s="339"/>
      <c r="E18" s="339"/>
      <c r="F18" s="339"/>
      <c r="G18" s="339"/>
      <c r="H18" s="339"/>
    </row>
    <row r="19" spans="1:9" ht="14.25" customHeight="1">
      <c r="A19" s="340" t="s">
        <v>310</v>
      </c>
      <c r="B19" s="339"/>
      <c r="C19" s="339"/>
      <c r="D19" s="339"/>
      <c r="E19" s="339"/>
      <c r="F19" s="339"/>
      <c r="G19" s="339"/>
      <c r="H19" s="339"/>
    </row>
    <row r="20" spans="1:9">
      <c r="A20" s="339"/>
      <c r="B20" s="339"/>
      <c r="C20" s="339"/>
      <c r="D20" s="339"/>
      <c r="E20" s="339"/>
      <c r="F20" s="339"/>
      <c r="G20" s="339"/>
      <c r="H20" s="339"/>
    </row>
    <row r="23" spans="1:9" ht="27.75" customHeight="1">
      <c r="A23" s="341" t="s">
        <v>182</v>
      </c>
      <c r="B23" s="341"/>
      <c r="C23" s="341"/>
      <c r="D23" s="341"/>
      <c r="E23" s="341"/>
      <c r="F23" s="341"/>
      <c r="G23" s="341"/>
      <c r="H23" s="341"/>
    </row>
    <row r="25" spans="1:9" ht="44.25" customHeight="1">
      <c r="A25" s="331" t="s">
        <v>292</v>
      </c>
      <c r="B25" s="332"/>
      <c r="C25" s="332"/>
      <c r="D25" s="332"/>
      <c r="E25" s="335" t="s">
        <v>295</v>
      </c>
      <c r="F25" s="336"/>
      <c r="G25" s="337"/>
      <c r="H25" s="337"/>
    </row>
    <row r="26" spans="1:9" ht="44.25" customHeight="1">
      <c r="A26" s="333" t="s">
        <v>293</v>
      </c>
      <c r="B26" s="334"/>
      <c r="C26" s="334"/>
      <c r="D26" s="334"/>
      <c r="E26" s="335" t="s">
        <v>296</v>
      </c>
      <c r="F26" s="336"/>
      <c r="G26" s="337"/>
      <c r="H26" s="337"/>
    </row>
    <row r="27" spans="1:9" ht="44.25" customHeight="1">
      <c r="A27" s="329" t="s">
        <v>294</v>
      </c>
      <c r="B27" s="330"/>
      <c r="C27" s="330"/>
      <c r="D27" s="330"/>
      <c r="E27" s="335" t="s">
        <v>297</v>
      </c>
      <c r="F27" s="336"/>
      <c r="G27" s="337"/>
      <c r="H27" s="337"/>
    </row>
    <row r="28" spans="1:9" ht="33.75" customHeight="1">
      <c r="A28" s="321" t="s">
        <v>298</v>
      </c>
      <c r="B28" s="321"/>
      <c r="C28" s="321"/>
      <c r="D28" s="321"/>
      <c r="E28" s="326" t="str">
        <f>IF(I28&gt;=30,"はい","いいえ")</f>
        <v>いいえ</v>
      </c>
      <c r="F28" s="327"/>
      <c r="G28" s="327"/>
      <c r="H28" s="328"/>
      <c r="I28" s="175">
        <f>G27-G25</f>
        <v>0</v>
      </c>
    </row>
    <row r="29" spans="1:9" ht="33.75" customHeight="1">
      <c r="A29" s="321" t="s">
        <v>183</v>
      </c>
      <c r="B29" s="321"/>
      <c r="C29" s="321"/>
      <c r="D29" s="321"/>
      <c r="E29" s="326" t="str">
        <f>IF(I29&gt;=30,"はい","いいえ")</f>
        <v>いいえ</v>
      </c>
      <c r="F29" s="327"/>
      <c r="G29" s="327"/>
      <c r="H29" s="328"/>
      <c r="I29" s="175">
        <f>G26-G25</f>
        <v>0</v>
      </c>
    </row>
    <row r="30" spans="1:9" ht="33.75" customHeight="1">
      <c r="A30" s="321" t="s">
        <v>303</v>
      </c>
      <c r="B30" s="322"/>
      <c r="C30" s="322"/>
      <c r="D30" s="322"/>
      <c r="E30" s="326" t="str">
        <f>IF(I29&gt;=30,IF(I30&gt;=30,"はい","いいえ"),"-")</f>
        <v>-</v>
      </c>
      <c r="F30" s="327"/>
      <c r="G30" s="327"/>
      <c r="H30" s="328"/>
      <c r="I30" s="175">
        <f>G27-G26</f>
        <v>0</v>
      </c>
    </row>
    <row r="31" spans="1:9" ht="18.75">
      <c r="A31" s="128" t="s">
        <v>301</v>
      </c>
    </row>
    <row r="32" spans="1:9">
      <c r="A32" s="128" t="s">
        <v>302</v>
      </c>
    </row>
    <row r="33" spans="1:8" ht="18.75">
      <c r="A33" s="128" t="s">
        <v>299</v>
      </c>
    </row>
    <row r="35" spans="1:8">
      <c r="A35" s="323" t="s">
        <v>300</v>
      </c>
      <c r="B35" s="323"/>
      <c r="C35" s="323"/>
      <c r="D35" s="323"/>
      <c r="E35" s="323"/>
      <c r="F35" s="323"/>
      <c r="G35" s="323"/>
      <c r="H35" s="323"/>
    </row>
    <row r="36" spans="1:8">
      <c r="A36" s="128" t="s">
        <v>184</v>
      </c>
    </row>
    <row r="39" spans="1:8">
      <c r="A39" s="128" t="s">
        <v>304</v>
      </c>
    </row>
    <row r="40" spans="1:8" ht="67.5" customHeight="1">
      <c r="A40" s="139" t="s">
        <v>185</v>
      </c>
      <c r="B40" s="139" t="s">
        <v>186</v>
      </c>
      <c r="C40" s="139" t="s">
        <v>187</v>
      </c>
      <c r="D40" s="139" t="s">
        <v>188</v>
      </c>
      <c r="E40" s="324" t="s">
        <v>305</v>
      </c>
      <c r="F40" s="325"/>
      <c r="G40" s="140" t="s">
        <v>189</v>
      </c>
      <c r="H40" s="141" t="s">
        <v>190</v>
      </c>
    </row>
    <row r="41" spans="1:8" ht="21.75" customHeight="1">
      <c r="A41" s="142" t="s">
        <v>191</v>
      </c>
      <c r="B41" s="139" t="s">
        <v>192</v>
      </c>
      <c r="C41" s="178">
        <v>36526</v>
      </c>
      <c r="D41" s="178">
        <v>43922</v>
      </c>
      <c r="E41" s="319">
        <v>1100</v>
      </c>
      <c r="F41" s="320"/>
      <c r="G41" s="178">
        <v>44835</v>
      </c>
      <c r="H41" s="143">
        <v>100</v>
      </c>
    </row>
    <row r="42" spans="1:8" ht="21.75" customHeight="1">
      <c r="A42" s="142"/>
      <c r="B42" s="139"/>
      <c r="C42" s="178"/>
      <c r="D42" s="178"/>
      <c r="E42" s="319"/>
      <c r="F42" s="320"/>
      <c r="G42" s="178"/>
      <c r="H42" s="143"/>
    </row>
    <row r="43" spans="1:8" ht="21.75" customHeight="1">
      <c r="A43" s="142"/>
      <c r="B43" s="139"/>
      <c r="C43" s="178"/>
      <c r="D43" s="178"/>
      <c r="E43" s="319"/>
      <c r="F43" s="320"/>
      <c r="G43" s="178"/>
      <c r="H43" s="143"/>
    </row>
    <row r="44" spans="1:8" ht="21.75" customHeight="1">
      <c r="A44" s="142"/>
      <c r="B44" s="139"/>
      <c r="C44" s="178"/>
      <c r="D44" s="178"/>
      <c r="E44" s="319"/>
      <c r="F44" s="320"/>
      <c r="G44" s="178"/>
      <c r="H44" s="143"/>
    </row>
    <row r="45" spans="1:8">
      <c r="C45" s="144"/>
      <c r="D45" s="144"/>
      <c r="G45" s="144"/>
    </row>
    <row r="46" spans="1:8" ht="14.45" customHeight="1">
      <c r="A46" s="128" t="s">
        <v>193</v>
      </c>
    </row>
    <row r="47" spans="1:8">
      <c r="A47" s="128" t="s">
        <v>194</v>
      </c>
    </row>
    <row r="48" spans="1:8">
      <c r="A48" s="128" t="s">
        <v>195</v>
      </c>
    </row>
    <row r="49" spans="1:1">
      <c r="A49" s="128" t="s">
        <v>196</v>
      </c>
    </row>
    <row r="50" spans="1:1">
      <c r="A50" s="128" t="s">
        <v>197</v>
      </c>
    </row>
    <row r="51" spans="1:1">
      <c r="A51" s="128" t="s">
        <v>198</v>
      </c>
    </row>
    <row r="52" spans="1:1" ht="14.45" customHeight="1">
      <c r="A52" s="128" t="s">
        <v>199</v>
      </c>
    </row>
    <row r="53" spans="1:1">
      <c r="A53" s="128" t="s">
        <v>200</v>
      </c>
    </row>
  </sheetData>
  <mergeCells count="33">
    <mergeCell ref="E12:G12"/>
    <mergeCell ref="E3:H3"/>
    <mergeCell ref="A4:H4"/>
    <mergeCell ref="E9:H9"/>
    <mergeCell ref="E10:H10"/>
    <mergeCell ref="E11:H11"/>
    <mergeCell ref="A15:H15"/>
    <mergeCell ref="A18:H18"/>
    <mergeCell ref="A19:H19"/>
    <mergeCell ref="A20:H20"/>
    <mergeCell ref="A23:D23"/>
    <mergeCell ref="E23:H23"/>
    <mergeCell ref="A28:D28"/>
    <mergeCell ref="E28:H28"/>
    <mergeCell ref="A27:D27"/>
    <mergeCell ref="A25:D25"/>
    <mergeCell ref="A26:D26"/>
    <mergeCell ref="E25:F25"/>
    <mergeCell ref="G25:H25"/>
    <mergeCell ref="E26:F26"/>
    <mergeCell ref="G26:H26"/>
    <mergeCell ref="E27:F27"/>
    <mergeCell ref="G27:H27"/>
    <mergeCell ref="E44:F44"/>
    <mergeCell ref="A29:D29"/>
    <mergeCell ref="A30:D30"/>
    <mergeCell ref="A35:H35"/>
    <mergeCell ref="E40:F40"/>
    <mergeCell ref="E41:F41"/>
    <mergeCell ref="E42:F42"/>
    <mergeCell ref="E43:F43"/>
    <mergeCell ref="E29:H29"/>
    <mergeCell ref="E30:H30"/>
  </mergeCells>
  <phoneticPr fontId="13"/>
  <conditionalFormatting sqref="E9:E12">
    <cfRule type="containsBlanks" dxfId="12" priority="18" stopIfTrue="1">
      <formula>LEN(TRIM(E9))=0</formula>
    </cfRule>
  </conditionalFormatting>
  <conditionalFormatting sqref="E10">
    <cfRule type="expression" priority="1" stopIfTrue="1">
      <formula>$E$12&lt;&gt;""</formula>
    </cfRule>
  </conditionalFormatting>
  <pageMargins left="0.7" right="0.7" top="0.75" bottom="0.75" header="0.3" footer="0.3"/>
  <pageSetup paperSize="9" scale="98" fitToHeight="0" orientation="portrait" r:id="rId1"/>
  <rowBreaks count="1" manualBreakCount="1">
    <brk id="37" max="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24"/>
  <sheetViews>
    <sheetView showGridLines="0" view="pageBreakPreview" zoomScaleNormal="100" zoomScaleSheetLayoutView="100" workbookViewId="0">
      <selection activeCell="J14" sqref="J14"/>
    </sheetView>
  </sheetViews>
  <sheetFormatPr defaultRowHeight="13.5"/>
  <cols>
    <col min="1" max="1" width="13.125" customWidth="1"/>
    <col min="2" max="2" width="11.375" customWidth="1"/>
    <col min="3" max="6" width="10.5" customWidth="1"/>
    <col min="7" max="7" width="13.5" customWidth="1"/>
    <col min="8" max="8" width="10.5" customWidth="1"/>
    <col min="257" max="257" width="13.125" customWidth="1"/>
    <col min="258" max="258" width="11.375" customWidth="1"/>
    <col min="259" max="262" width="10.5" customWidth="1"/>
    <col min="263" max="263" width="13.5" customWidth="1"/>
    <col min="264" max="264" width="10.5" customWidth="1"/>
    <col min="513" max="513" width="13.125" customWidth="1"/>
    <col min="514" max="514" width="11.375" customWidth="1"/>
    <col min="515" max="518" width="10.5" customWidth="1"/>
    <col min="519" max="519" width="13.5" customWidth="1"/>
    <col min="520" max="520" width="10.5" customWidth="1"/>
    <col min="769" max="769" width="13.125" customWidth="1"/>
    <col min="770" max="770" width="11.375" customWidth="1"/>
    <col min="771" max="774" width="10.5" customWidth="1"/>
    <col min="775" max="775" width="13.5" customWidth="1"/>
    <col min="776" max="776" width="10.5" customWidth="1"/>
    <col min="1025" max="1025" width="13.125" customWidth="1"/>
    <col min="1026" max="1026" width="11.375" customWidth="1"/>
    <col min="1027" max="1030" width="10.5" customWidth="1"/>
    <col min="1031" max="1031" width="13.5" customWidth="1"/>
    <col min="1032" max="1032" width="10.5" customWidth="1"/>
    <col min="1281" max="1281" width="13.125" customWidth="1"/>
    <col min="1282" max="1282" width="11.375" customWidth="1"/>
    <col min="1283" max="1286" width="10.5" customWidth="1"/>
    <col min="1287" max="1287" width="13.5" customWidth="1"/>
    <col min="1288" max="1288" width="10.5" customWidth="1"/>
    <col min="1537" max="1537" width="13.125" customWidth="1"/>
    <col min="1538" max="1538" width="11.375" customWidth="1"/>
    <col min="1539" max="1542" width="10.5" customWidth="1"/>
    <col min="1543" max="1543" width="13.5" customWidth="1"/>
    <col min="1544" max="1544" width="10.5" customWidth="1"/>
    <col min="1793" max="1793" width="13.125" customWidth="1"/>
    <col min="1794" max="1794" width="11.375" customWidth="1"/>
    <col min="1795" max="1798" width="10.5" customWidth="1"/>
    <col min="1799" max="1799" width="13.5" customWidth="1"/>
    <col min="1800" max="1800" width="10.5" customWidth="1"/>
    <col min="2049" max="2049" width="13.125" customWidth="1"/>
    <col min="2050" max="2050" width="11.375" customWidth="1"/>
    <col min="2051" max="2054" width="10.5" customWidth="1"/>
    <col min="2055" max="2055" width="13.5" customWidth="1"/>
    <col min="2056" max="2056" width="10.5" customWidth="1"/>
    <col min="2305" max="2305" width="13.125" customWidth="1"/>
    <col min="2306" max="2306" width="11.375" customWidth="1"/>
    <col min="2307" max="2310" width="10.5" customWidth="1"/>
    <col min="2311" max="2311" width="13.5" customWidth="1"/>
    <col min="2312" max="2312" width="10.5" customWidth="1"/>
    <col min="2561" max="2561" width="13.125" customWidth="1"/>
    <col min="2562" max="2562" width="11.375" customWidth="1"/>
    <col min="2563" max="2566" width="10.5" customWidth="1"/>
    <col min="2567" max="2567" width="13.5" customWidth="1"/>
    <col min="2568" max="2568" width="10.5" customWidth="1"/>
    <col min="2817" max="2817" width="13.125" customWidth="1"/>
    <col min="2818" max="2818" width="11.375" customWidth="1"/>
    <col min="2819" max="2822" width="10.5" customWidth="1"/>
    <col min="2823" max="2823" width="13.5" customWidth="1"/>
    <col min="2824" max="2824" width="10.5" customWidth="1"/>
    <col min="3073" max="3073" width="13.125" customWidth="1"/>
    <col min="3074" max="3074" width="11.375" customWidth="1"/>
    <col min="3075" max="3078" width="10.5" customWidth="1"/>
    <col min="3079" max="3079" width="13.5" customWidth="1"/>
    <col min="3080" max="3080" width="10.5" customWidth="1"/>
    <col min="3329" max="3329" width="13.125" customWidth="1"/>
    <col min="3330" max="3330" width="11.375" customWidth="1"/>
    <col min="3331" max="3334" width="10.5" customWidth="1"/>
    <col min="3335" max="3335" width="13.5" customWidth="1"/>
    <col min="3336" max="3336" width="10.5" customWidth="1"/>
    <col min="3585" max="3585" width="13.125" customWidth="1"/>
    <col min="3586" max="3586" width="11.375" customWidth="1"/>
    <col min="3587" max="3590" width="10.5" customWidth="1"/>
    <col min="3591" max="3591" width="13.5" customWidth="1"/>
    <col min="3592" max="3592" width="10.5" customWidth="1"/>
    <col min="3841" max="3841" width="13.125" customWidth="1"/>
    <col min="3842" max="3842" width="11.375" customWidth="1"/>
    <col min="3843" max="3846" width="10.5" customWidth="1"/>
    <col min="3847" max="3847" width="13.5" customWidth="1"/>
    <col min="3848" max="3848" width="10.5" customWidth="1"/>
    <col min="4097" max="4097" width="13.125" customWidth="1"/>
    <col min="4098" max="4098" width="11.375" customWidth="1"/>
    <col min="4099" max="4102" width="10.5" customWidth="1"/>
    <col min="4103" max="4103" width="13.5" customWidth="1"/>
    <col min="4104" max="4104" width="10.5" customWidth="1"/>
    <col min="4353" max="4353" width="13.125" customWidth="1"/>
    <col min="4354" max="4354" width="11.375" customWidth="1"/>
    <col min="4355" max="4358" width="10.5" customWidth="1"/>
    <col min="4359" max="4359" width="13.5" customWidth="1"/>
    <col min="4360" max="4360" width="10.5" customWidth="1"/>
    <col min="4609" max="4609" width="13.125" customWidth="1"/>
    <col min="4610" max="4610" width="11.375" customWidth="1"/>
    <col min="4611" max="4614" width="10.5" customWidth="1"/>
    <col min="4615" max="4615" width="13.5" customWidth="1"/>
    <col min="4616" max="4616" width="10.5" customWidth="1"/>
    <col min="4865" max="4865" width="13.125" customWidth="1"/>
    <col min="4866" max="4866" width="11.375" customWidth="1"/>
    <col min="4867" max="4870" width="10.5" customWidth="1"/>
    <col min="4871" max="4871" width="13.5" customWidth="1"/>
    <col min="4872" max="4872" width="10.5" customWidth="1"/>
    <col min="5121" max="5121" width="13.125" customWidth="1"/>
    <col min="5122" max="5122" width="11.375" customWidth="1"/>
    <col min="5123" max="5126" width="10.5" customWidth="1"/>
    <col min="5127" max="5127" width="13.5" customWidth="1"/>
    <col min="5128" max="5128" width="10.5" customWidth="1"/>
    <col min="5377" max="5377" width="13.125" customWidth="1"/>
    <col min="5378" max="5378" width="11.375" customWidth="1"/>
    <col min="5379" max="5382" width="10.5" customWidth="1"/>
    <col min="5383" max="5383" width="13.5" customWidth="1"/>
    <col min="5384" max="5384" width="10.5" customWidth="1"/>
    <col min="5633" max="5633" width="13.125" customWidth="1"/>
    <col min="5634" max="5634" width="11.375" customWidth="1"/>
    <col min="5635" max="5638" width="10.5" customWidth="1"/>
    <col min="5639" max="5639" width="13.5" customWidth="1"/>
    <col min="5640" max="5640" width="10.5" customWidth="1"/>
    <col min="5889" max="5889" width="13.125" customWidth="1"/>
    <col min="5890" max="5890" width="11.375" customWidth="1"/>
    <col min="5891" max="5894" width="10.5" customWidth="1"/>
    <col min="5895" max="5895" width="13.5" customWidth="1"/>
    <col min="5896" max="5896" width="10.5" customWidth="1"/>
    <col min="6145" max="6145" width="13.125" customWidth="1"/>
    <col min="6146" max="6146" width="11.375" customWidth="1"/>
    <col min="6147" max="6150" width="10.5" customWidth="1"/>
    <col min="6151" max="6151" width="13.5" customWidth="1"/>
    <col min="6152" max="6152" width="10.5" customWidth="1"/>
    <col min="6401" max="6401" width="13.125" customWidth="1"/>
    <col min="6402" max="6402" width="11.375" customWidth="1"/>
    <col min="6403" max="6406" width="10.5" customWidth="1"/>
    <col min="6407" max="6407" width="13.5" customWidth="1"/>
    <col min="6408" max="6408" width="10.5" customWidth="1"/>
    <col min="6657" max="6657" width="13.125" customWidth="1"/>
    <col min="6658" max="6658" width="11.375" customWidth="1"/>
    <col min="6659" max="6662" width="10.5" customWidth="1"/>
    <col min="6663" max="6663" width="13.5" customWidth="1"/>
    <col min="6664" max="6664" width="10.5" customWidth="1"/>
    <col min="6913" max="6913" width="13.125" customWidth="1"/>
    <col min="6914" max="6914" width="11.375" customWidth="1"/>
    <col min="6915" max="6918" width="10.5" customWidth="1"/>
    <col min="6919" max="6919" width="13.5" customWidth="1"/>
    <col min="6920" max="6920" width="10.5" customWidth="1"/>
    <col min="7169" max="7169" width="13.125" customWidth="1"/>
    <col min="7170" max="7170" width="11.375" customWidth="1"/>
    <col min="7171" max="7174" width="10.5" customWidth="1"/>
    <col min="7175" max="7175" width="13.5" customWidth="1"/>
    <col min="7176" max="7176" width="10.5" customWidth="1"/>
    <col min="7425" max="7425" width="13.125" customWidth="1"/>
    <col min="7426" max="7426" width="11.375" customWidth="1"/>
    <col min="7427" max="7430" width="10.5" customWidth="1"/>
    <col min="7431" max="7431" width="13.5" customWidth="1"/>
    <col min="7432" max="7432" width="10.5" customWidth="1"/>
    <col min="7681" max="7681" width="13.125" customWidth="1"/>
    <col min="7682" max="7682" width="11.375" customWidth="1"/>
    <col min="7683" max="7686" width="10.5" customWidth="1"/>
    <col min="7687" max="7687" width="13.5" customWidth="1"/>
    <col min="7688" max="7688" width="10.5" customWidth="1"/>
    <col min="7937" max="7937" width="13.125" customWidth="1"/>
    <col min="7938" max="7938" width="11.375" customWidth="1"/>
    <col min="7939" max="7942" width="10.5" customWidth="1"/>
    <col min="7943" max="7943" width="13.5" customWidth="1"/>
    <col min="7944" max="7944" width="10.5" customWidth="1"/>
    <col min="8193" max="8193" width="13.125" customWidth="1"/>
    <col min="8194" max="8194" width="11.375" customWidth="1"/>
    <col min="8195" max="8198" width="10.5" customWidth="1"/>
    <col min="8199" max="8199" width="13.5" customWidth="1"/>
    <col min="8200" max="8200" width="10.5" customWidth="1"/>
    <col min="8449" max="8449" width="13.125" customWidth="1"/>
    <col min="8450" max="8450" width="11.375" customWidth="1"/>
    <col min="8451" max="8454" width="10.5" customWidth="1"/>
    <col min="8455" max="8455" width="13.5" customWidth="1"/>
    <col min="8456" max="8456" width="10.5" customWidth="1"/>
    <col min="8705" max="8705" width="13.125" customWidth="1"/>
    <col min="8706" max="8706" width="11.375" customWidth="1"/>
    <col min="8707" max="8710" width="10.5" customWidth="1"/>
    <col min="8711" max="8711" width="13.5" customWidth="1"/>
    <col min="8712" max="8712" width="10.5" customWidth="1"/>
    <col min="8961" max="8961" width="13.125" customWidth="1"/>
    <col min="8962" max="8962" width="11.375" customWidth="1"/>
    <col min="8963" max="8966" width="10.5" customWidth="1"/>
    <col min="8967" max="8967" width="13.5" customWidth="1"/>
    <col min="8968" max="8968" width="10.5" customWidth="1"/>
    <col min="9217" max="9217" width="13.125" customWidth="1"/>
    <col min="9218" max="9218" width="11.375" customWidth="1"/>
    <col min="9219" max="9222" width="10.5" customWidth="1"/>
    <col min="9223" max="9223" width="13.5" customWidth="1"/>
    <col min="9224" max="9224" width="10.5" customWidth="1"/>
    <col min="9473" max="9473" width="13.125" customWidth="1"/>
    <col min="9474" max="9474" width="11.375" customWidth="1"/>
    <col min="9475" max="9478" width="10.5" customWidth="1"/>
    <col min="9479" max="9479" width="13.5" customWidth="1"/>
    <col min="9480" max="9480" width="10.5" customWidth="1"/>
    <col min="9729" max="9729" width="13.125" customWidth="1"/>
    <col min="9730" max="9730" width="11.375" customWidth="1"/>
    <col min="9731" max="9734" width="10.5" customWidth="1"/>
    <col min="9735" max="9735" width="13.5" customWidth="1"/>
    <col min="9736" max="9736" width="10.5" customWidth="1"/>
    <col min="9985" max="9985" width="13.125" customWidth="1"/>
    <col min="9986" max="9986" width="11.375" customWidth="1"/>
    <col min="9987" max="9990" width="10.5" customWidth="1"/>
    <col min="9991" max="9991" width="13.5" customWidth="1"/>
    <col min="9992" max="9992" width="10.5" customWidth="1"/>
    <col min="10241" max="10241" width="13.125" customWidth="1"/>
    <col min="10242" max="10242" width="11.375" customWidth="1"/>
    <col min="10243" max="10246" width="10.5" customWidth="1"/>
    <col min="10247" max="10247" width="13.5" customWidth="1"/>
    <col min="10248" max="10248" width="10.5" customWidth="1"/>
    <col min="10497" max="10497" width="13.125" customWidth="1"/>
    <col min="10498" max="10498" width="11.375" customWidth="1"/>
    <col min="10499" max="10502" width="10.5" customWidth="1"/>
    <col min="10503" max="10503" width="13.5" customWidth="1"/>
    <col min="10504" max="10504" width="10.5" customWidth="1"/>
    <col min="10753" max="10753" width="13.125" customWidth="1"/>
    <col min="10754" max="10754" width="11.375" customWidth="1"/>
    <col min="10755" max="10758" width="10.5" customWidth="1"/>
    <col min="10759" max="10759" width="13.5" customWidth="1"/>
    <col min="10760" max="10760" width="10.5" customWidth="1"/>
    <col min="11009" max="11009" width="13.125" customWidth="1"/>
    <col min="11010" max="11010" width="11.375" customWidth="1"/>
    <col min="11011" max="11014" width="10.5" customWidth="1"/>
    <col min="11015" max="11015" width="13.5" customWidth="1"/>
    <col min="11016" max="11016" width="10.5" customWidth="1"/>
    <col min="11265" max="11265" width="13.125" customWidth="1"/>
    <col min="11266" max="11266" width="11.375" customWidth="1"/>
    <col min="11267" max="11270" width="10.5" customWidth="1"/>
    <col min="11271" max="11271" width="13.5" customWidth="1"/>
    <col min="11272" max="11272" width="10.5" customWidth="1"/>
    <col min="11521" max="11521" width="13.125" customWidth="1"/>
    <col min="11522" max="11522" width="11.375" customWidth="1"/>
    <col min="11523" max="11526" width="10.5" customWidth="1"/>
    <col min="11527" max="11527" width="13.5" customWidth="1"/>
    <col min="11528" max="11528" width="10.5" customWidth="1"/>
    <col min="11777" max="11777" width="13.125" customWidth="1"/>
    <col min="11778" max="11778" width="11.375" customWidth="1"/>
    <col min="11779" max="11782" width="10.5" customWidth="1"/>
    <col min="11783" max="11783" width="13.5" customWidth="1"/>
    <col min="11784" max="11784" width="10.5" customWidth="1"/>
    <col min="12033" max="12033" width="13.125" customWidth="1"/>
    <col min="12034" max="12034" width="11.375" customWidth="1"/>
    <col min="12035" max="12038" width="10.5" customWidth="1"/>
    <col min="12039" max="12039" width="13.5" customWidth="1"/>
    <col min="12040" max="12040" width="10.5" customWidth="1"/>
    <col min="12289" max="12289" width="13.125" customWidth="1"/>
    <col min="12290" max="12290" width="11.375" customWidth="1"/>
    <col min="12291" max="12294" width="10.5" customWidth="1"/>
    <col min="12295" max="12295" width="13.5" customWidth="1"/>
    <col min="12296" max="12296" width="10.5" customWidth="1"/>
    <col min="12545" max="12545" width="13.125" customWidth="1"/>
    <col min="12546" max="12546" width="11.375" customWidth="1"/>
    <col min="12547" max="12550" width="10.5" customWidth="1"/>
    <col min="12551" max="12551" width="13.5" customWidth="1"/>
    <col min="12552" max="12552" width="10.5" customWidth="1"/>
    <col min="12801" max="12801" width="13.125" customWidth="1"/>
    <col min="12802" max="12802" width="11.375" customWidth="1"/>
    <col min="12803" max="12806" width="10.5" customWidth="1"/>
    <col min="12807" max="12807" width="13.5" customWidth="1"/>
    <col min="12808" max="12808" width="10.5" customWidth="1"/>
    <col min="13057" max="13057" width="13.125" customWidth="1"/>
    <col min="13058" max="13058" width="11.375" customWidth="1"/>
    <col min="13059" max="13062" width="10.5" customWidth="1"/>
    <col min="13063" max="13063" width="13.5" customWidth="1"/>
    <col min="13064" max="13064" width="10.5" customWidth="1"/>
    <col min="13313" max="13313" width="13.125" customWidth="1"/>
    <col min="13314" max="13314" width="11.375" customWidth="1"/>
    <col min="13315" max="13318" width="10.5" customWidth="1"/>
    <col min="13319" max="13319" width="13.5" customWidth="1"/>
    <col min="13320" max="13320" width="10.5" customWidth="1"/>
    <col min="13569" max="13569" width="13.125" customWidth="1"/>
    <col min="13570" max="13570" width="11.375" customWidth="1"/>
    <col min="13571" max="13574" width="10.5" customWidth="1"/>
    <col min="13575" max="13575" width="13.5" customWidth="1"/>
    <col min="13576" max="13576" width="10.5" customWidth="1"/>
    <col min="13825" max="13825" width="13.125" customWidth="1"/>
    <col min="13826" max="13826" width="11.375" customWidth="1"/>
    <col min="13827" max="13830" width="10.5" customWidth="1"/>
    <col min="13831" max="13831" width="13.5" customWidth="1"/>
    <col min="13832" max="13832" width="10.5" customWidth="1"/>
    <col min="14081" max="14081" width="13.125" customWidth="1"/>
    <col min="14082" max="14082" width="11.375" customWidth="1"/>
    <col min="14083" max="14086" width="10.5" customWidth="1"/>
    <col min="14087" max="14087" width="13.5" customWidth="1"/>
    <col min="14088" max="14088" width="10.5" customWidth="1"/>
    <col min="14337" max="14337" width="13.125" customWidth="1"/>
    <col min="14338" max="14338" width="11.375" customWidth="1"/>
    <col min="14339" max="14342" width="10.5" customWidth="1"/>
    <col min="14343" max="14343" width="13.5" customWidth="1"/>
    <col min="14344" max="14344" width="10.5" customWidth="1"/>
    <col min="14593" max="14593" width="13.125" customWidth="1"/>
    <col min="14594" max="14594" width="11.375" customWidth="1"/>
    <col min="14595" max="14598" width="10.5" customWidth="1"/>
    <col min="14599" max="14599" width="13.5" customWidth="1"/>
    <col min="14600" max="14600" width="10.5" customWidth="1"/>
    <col min="14849" max="14849" width="13.125" customWidth="1"/>
    <col min="14850" max="14850" width="11.375" customWidth="1"/>
    <col min="14851" max="14854" width="10.5" customWidth="1"/>
    <col min="14855" max="14855" width="13.5" customWidth="1"/>
    <col min="14856" max="14856" width="10.5" customWidth="1"/>
    <col min="15105" max="15105" width="13.125" customWidth="1"/>
    <col min="15106" max="15106" width="11.375" customWidth="1"/>
    <col min="15107" max="15110" width="10.5" customWidth="1"/>
    <col min="15111" max="15111" width="13.5" customWidth="1"/>
    <col min="15112" max="15112" width="10.5" customWidth="1"/>
    <col min="15361" max="15361" width="13.125" customWidth="1"/>
    <col min="15362" max="15362" width="11.375" customWidth="1"/>
    <col min="15363" max="15366" width="10.5" customWidth="1"/>
    <col min="15367" max="15367" width="13.5" customWidth="1"/>
    <col min="15368" max="15368" width="10.5" customWidth="1"/>
    <col min="15617" max="15617" width="13.125" customWidth="1"/>
    <col min="15618" max="15618" width="11.375" customWidth="1"/>
    <col min="15619" max="15622" width="10.5" customWidth="1"/>
    <col min="15623" max="15623" width="13.5" customWidth="1"/>
    <col min="15624" max="15624" width="10.5" customWidth="1"/>
    <col min="15873" max="15873" width="13.125" customWidth="1"/>
    <col min="15874" max="15874" width="11.375" customWidth="1"/>
    <col min="15875" max="15878" width="10.5" customWidth="1"/>
    <col min="15879" max="15879" width="13.5" customWidth="1"/>
    <col min="15880" max="15880" width="10.5" customWidth="1"/>
    <col min="16129" max="16129" width="13.125" customWidth="1"/>
    <col min="16130" max="16130" width="11.375" customWidth="1"/>
    <col min="16131" max="16134" width="10.5" customWidth="1"/>
    <col min="16135" max="16135" width="13.5" customWidth="1"/>
    <col min="16136" max="16136" width="10.5" customWidth="1"/>
  </cols>
  <sheetData>
    <row r="1" spans="1:8" ht="18.75">
      <c r="A1" s="344"/>
      <c r="B1" s="344"/>
      <c r="C1" s="344"/>
      <c r="D1" s="344"/>
      <c r="E1" s="344"/>
      <c r="F1" s="344"/>
      <c r="G1" s="344"/>
      <c r="H1" s="344"/>
    </row>
    <row r="2" spans="1:8" ht="14.25">
      <c r="A2" s="314" t="s">
        <v>201</v>
      </c>
      <c r="B2" s="314"/>
      <c r="C2" s="314"/>
      <c r="D2" s="314"/>
      <c r="E2" s="314"/>
      <c r="F2" s="314"/>
      <c r="G2" s="314"/>
      <c r="H2" s="314"/>
    </row>
    <row r="3" spans="1:8" ht="14.25">
      <c r="A3" s="126"/>
    </row>
    <row r="4" spans="1:8" ht="14.25">
      <c r="A4" s="345" t="s">
        <v>202</v>
      </c>
      <c r="B4" s="345"/>
      <c r="C4" s="345"/>
      <c r="D4" s="345"/>
      <c r="E4" s="345"/>
      <c r="F4" s="345"/>
      <c r="G4" s="345"/>
      <c r="H4" s="345"/>
    </row>
    <row r="6" spans="1:8" s="38" customFormat="1" ht="17.25" customHeight="1">
      <c r="F6" s="127" t="s">
        <v>141</v>
      </c>
      <c r="G6" s="346" t="str">
        <f>IF(経費支出管理表!H3="","",経費支出管理表!H3)</f>
        <v/>
      </c>
      <c r="H6" s="346"/>
    </row>
    <row r="7" spans="1:8" s="38" customFormat="1" ht="17.25" customHeight="1">
      <c r="F7" s="127" t="s">
        <v>142</v>
      </c>
      <c r="G7" s="346" t="str">
        <f>IF(経費支出管理表!H4="","",経費支出管理表!H4)</f>
        <v/>
      </c>
      <c r="H7" s="346"/>
    </row>
    <row r="8" spans="1:8" ht="14.25">
      <c r="A8" s="126"/>
    </row>
    <row r="9" spans="1:8">
      <c r="A9" s="145"/>
    </row>
    <row r="10" spans="1:8">
      <c r="A10" s="145"/>
    </row>
    <row r="11" spans="1:8" ht="14.25">
      <c r="A11" s="126"/>
    </row>
    <row r="12" spans="1:8" ht="14.25">
      <c r="H12" s="146" t="s">
        <v>20</v>
      </c>
    </row>
    <row r="13" spans="1:8" ht="28.5">
      <c r="A13" s="147" t="s">
        <v>203</v>
      </c>
      <c r="B13" s="148" t="s">
        <v>204</v>
      </c>
      <c r="C13" s="148" t="s">
        <v>205</v>
      </c>
      <c r="D13" s="148" t="s">
        <v>206</v>
      </c>
      <c r="E13" s="148" t="s">
        <v>207</v>
      </c>
      <c r="F13" s="148" t="s">
        <v>208</v>
      </c>
      <c r="G13" s="148" t="s">
        <v>209</v>
      </c>
      <c r="H13" s="148" t="s">
        <v>210</v>
      </c>
    </row>
    <row r="14" spans="1:8" ht="108.6" customHeight="1">
      <c r="A14" s="149"/>
      <c r="B14" s="149"/>
      <c r="C14" s="149"/>
      <c r="D14" s="176"/>
      <c r="E14" s="177" t="str">
        <f>IF((C14*D14)&lt;&gt;0,(C14*D14),"")</f>
        <v/>
      </c>
      <c r="F14" s="150"/>
      <c r="G14" s="149"/>
      <c r="H14" s="149"/>
    </row>
    <row r="15" spans="1:8" ht="14.25">
      <c r="A15" s="126"/>
    </row>
    <row r="16" spans="1:8" ht="14.25">
      <c r="A16" s="314" t="s">
        <v>311</v>
      </c>
      <c r="B16" s="314"/>
      <c r="C16" s="314"/>
      <c r="D16" s="314"/>
      <c r="E16" s="314"/>
      <c r="F16" s="314"/>
      <c r="G16" s="314"/>
      <c r="H16" s="314"/>
    </row>
    <row r="17" spans="1:8" ht="14.25">
      <c r="A17" s="314" t="s">
        <v>312</v>
      </c>
      <c r="B17" s="314"/>
      <c r="C17" s="314"/>
      <c r="D17" s="314"/>
      <c r="E17" s="314"/>
      <c r="F17" s="314"/>
      <c r="G17" s="314"/>
      <c r="H17" s="314"/>
    </row>
    <row r="18" spans="1:8" ht="14.25">
      <c r="A18" s="314" t="s">
        <v>211</v>
      </c>
      <c r="B18" s="314"/>
      <c r="C18" s="314"/>
      <c r="D18" s="314"/>
      <c r="E18" s="314"/>
      <c r="F18" s="314"/>
      <c r="G18" s="314"/>
      <c r="H18" s="314"/>
    </row>
    <row r="19" spans="1:8" ht="14.25">
      <c r="A19" s="314" t="s">
        <v>212</v>
      </c>
      <c r="B19" s="314"/>
      <c r="C19" s="314"/>
      <c r="D19" s="314"/>
      <c r="E19" s="314"/>
      <c r="F19" s="314"/>
      <c r="G19" s="314"/>
      <c r="H19" s="314"/>
    </row>
    <row r="20" spans="1:8" ht="14.25">
      <c r="A20" s="314" t="s">
        <v>213</v>
      </c>
      <c r="B20" s="314"/>
      <c r="C20" s="314"/>
      <c r="D20" s="314"/>
      <c r="E20" s="314"/>
      <c r="F20" s="314"/>
      <c r="G20" s="314"/>
      <c r="H20" s="314"/>
    </row>
    <row r="21" spans="1:8" ht="14.25">
      <c r="A21" s="314"/>
      <c r="B21" s="314"/>
      <c r="C21" s="314"/>
      <c r="D21" s="314"/>
      <c r="E21" s="314"/>
      <c r="F21" s="314"/>
      <c r="G21" s="314"/>
      <c r="H21" s="314"/>
    </row>
    <row r="22" spans="1:8" ht="14.25">
      <c r="A22" s="314"/>
      <c r="B22" s="314"/>
      <c r="C22" s="314"/>
      <c r="D22" s="314"/>
      <c r="E22" s="314"/>
      <c r="F22" s="314"/>
      <c r="G22" s="314"/>
      <c r="H22" s="314"/>
    </row>
    <row r="23" spans="1:8" ht="14.25">
      <c r="A23" s="314"/>
      <c r="B23" s="314"/>
      <c r="C23" s="314"/>
      <c r="D23" s="314"/>
      <c r="E23" s="314"/>
      <c r="F23" s="314"/>
      <c r="G23" s="314"/>
      <c r="H23" s="314"/>
    </row>
    <row r="24" spans="1:8" ht="14.25">
      <c r="A24" s="126"/>
    </row>
  </sheetData>
  <mergeCells count="13">
    <mergeCell ref="A16:H16"/>
    <mergeCell ref="A1:H1"/>
    <mergeCell ref="A2:H2"/>
    <mergeCell ref="A4:H4"/>
    <mergeCell ref="G6:H6"/>
    <mergeCell ref="G7:H7"/>
    <mergeCell ref="A23:H23"/>
    <mergeCell ref="A17:H17"/>
    <mergeCell ref="A18:H18"/>
    <mergeCell ref="A19:H19"/>
    <mergeCell ref="A20:H20"/>
    <mergeCell ref="A21:H21"/>
    <mergeCell ref="A22:H22"/>
  </mergeCells>
  <phoneticPr fontId="13"/>
  <pageMargins left="0.7" right="0.7" top="0.75" bottom="0.75" header="0.3" footer="0.3"/>
  <pageSetup paperSize="9" scale="9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K43"/>
  <sheetViews>
    <sheetView showGridLines="0" view="pageBreakPreview" zoomScaleNormal="100" zoomScaleSheetLayoutView="100" workbookViewId="0">
      <selection activeCell="A42" sqref="A42"/>
    </sheetView>
  </sheetViews>
  <sheetFormatPr defaultRowHeight="13.5"/>
  <cols>
    <col min="1" max="1" width="3" customWidth="1"/>
    <col min="2" max="2" width="27.125" customWidth="1"/>
    <col min="3" max="3" width="18.875" customWidth="1"/>
    <col min="4" max="4" width="10.125" customWidth="1"/>
    <col min="5" max="5" width="7.125" customWidth="1"/>
    <col min="6" max="6" width="17" customWidth="1"/>
    <col min="7" max="7" width="6" customWidth="1"/>
    <col min="257" max="257" width="3" customWidth="1"/>
    <col min="258" max="258" width="27.125" customWidth="1"/>
    <col min="259" max="259" width="18.875" customWidth="1"/>
    <col min="260" max="260" width="10.125" customWidth="1"/>
    <col min="261" max="261" width="7.125" customWidth="1"/>
    <col min="262" max="262" width="17" customWidth="1"/>
    <col min="263" max="263" width="6" customWidth="1"/>
    <col min="513" max="513" width="3" customWidth="1"/>
    <col min="514" max="514" width="27.125" customWidth="1"/>
    <col min="515" max="515" width="18.875" customWidth="1"/>
    <col min="516" max="516" width="10.125" customWidth="1"/>
    <col min="517" max="517" width="7.125" customWidth="1"/>
    <col min="518" max="518" width="17" customWidth="1"/>
    <col min="519" max="519" width="6" customWidth="1"/>
    <col min="769" max="769" width="3" customWidth="1"/>
    <col min="770" max="770" width="27.125" customWidth="1"/>
    <col min="771" max="771" width="18.875" customWidth="1"/>
    <col min="772" max="772" width="10.125" customWidth="1"/>
    <col min="773" max="773" width="7.125" customWidth="1"/>
    <col min="774" max="774" width="17" customWidth="1"/>
    <col min="775" max="775" width="6" customWidth="1"/>
    <col min="1025" max="1025" width="3" customWidth="1"/>
    <col min="1026" max="1026" width="27.125" customWidth="1"/>
    <col min="1027" max="1027" width="18.875" customWidth="1"/>
    <col min="1028" max="1028" width="10.125" customWidth="1"/>
    <col min="1029" max="1029" width="7.125" customWidth="1"/>
    <col min="1030" max="1030" width="17" customWidth="1"/>
    <col min="1031" max="1031" width="6" customWidth="1"/>
    <col min="1281" max="1281" width="3" customWidth="1"/>
    <col min="1282" max="1282" width="27.125" customWidth="1"/>
    <col min="1283" max="1283" width="18.875" customWidth="1"/>
    <col min="1284" max="1284" width="10.125" customWidth="1"/>
    <col min="1285" max="1285" width="7.125" customWidth="1"/>
    <col min="1286" max="1286" width="17" customWidth="1"/>
    <col min="1287" max="1287" width="6" customWidth="1"/>
    <col min="1537" max="1537" width="3" customWidth="1"/>
    <col min="1538" max="1538" width="27.125" customWidth="1"/>
    <col min="1539" max="1539" width="18.875" customWidth="1"/>
    <col min="1540" max="1540" width="10.125" customWidth="1"/>
    <col min="1541" max="1541" width="7.125" customWidth="1"/>
    <col min="1542" max="1542" width="17" customWidth="1"/>
    <col min="1543" max="1543" width="6" customWidth="1"/>
    <col min="1793" max="1793" width="3" customWidth="1"/>
    <col min="1794" max="1794" width="27.125" customWidth="1"/>
    <col min="1795" max="1795" width="18.875" customWidth="1"/>
    <col min="1796" max="1796" width="10.125" customWidth="1"/>
    <col min="1797" max="1797" width="7.125" customWidth="1"/>
    <col min="1798" max="1798" width="17" customWidth="1"/>
    <col min="1799" max="1799" width="6" customWidth="1"/>
    <col min="2049" max="2049" width="3" customWidth="1"/>
    <col min="2050" max="2050" width="27.125" customWidth="1"/>
    <col min="2051" max="2051" width="18.875" customWidth="1"/>
    <col min="2052" max="2052" width="10.125" customWidth="1"/>
    <col min="2053" max="2053" width="7.125" customWidth="1"/>
    <col min="2054" max="2054" width="17" customWidth="1"/>
    <col min="2055" max="2055" width="6" customWidth="1"/>
    <col min="2305" max="2305" width="3" customWidth="1"/>
    <col min="2306" max="2306" width="27.125" customWidth="1"/>
    <col min="2307" max="2307" width="18.875" customWidth="1"/>
    <col min="2308" max="2308" width="10.125" customWidth="1"/>
    <col min="2309" max="2309" width="7.125" customWidth="1"/>
    <col min="2310" max="2310" width="17" customWidth="1"/>
    <col min="2311" max="2311" width="6" customWidth="1"/>
    <col min="2561" max="2561" width="3" customWidth="1"/>
    <col min="2562" max="2562" width="27.125" customWidth="1"/>
    <col min="2563" max="2563" width="18.875" customWidth="1"/>
    <col min="2564" max="2564" width="10.125" customWidth="1"/>
    <col min="2565" max="2565" width="7.125" customWidth="1"/>
    <col min="2566" max="2566" width="17" customWidth="1"/>
    <col min="2567" max="2567" width="6" customWidth="1"/>
    <col min="2817" max="2817" width="3" customWidth="1"/>
    <col min="2818" max="2818" width="27.125" customWidth="1"/>
    <col min="2819" max="2819" width="18.875" customWidth="1"/>
    <col min="2820" max="2820" width="10.125" customWidth="1"/>
    <col min="2821" max="2821" width="7.125" customWidth="1"/>
    <col min="2822" max="2822" width="17" customWidth="1"/>
    <col min="2823" max="2823" width="6" customWidth="1"/>
    <col min="3073" max="3073" width="3" customWidth="1"/>
    <col min="3074" max="3074" width="27.125" customWidth="1"/>
    <col min="3075" max="3075" width="18.875" customWidth="1"/>
    <col min="3076" max="3076" width="10.125" customWidth="1"/>
    <col min="3077" max="3077" width="7.125" customWidth="1"/>
    <col min="3078" max="3078" width="17" customWidth="1"/>
    <col min="3079" max="3079" width="6" customWidth="1"/>
    <col min="3329" max="3329" width="3" customWidth="1"/>
    <col min="3330" max="3330" width="27.125" customWidth="1"/>
    <col min="3331" max="3331" width="18.875" customWidth="1"/>
    <col min="3332" max="3332" width="10.125" customWidth="1"/>
    <col min="3333" max="3333" width="7.125" customWidth="1"/>
    <col min="3334" max="3334" width="17" customWidth="1"/>
    <col min="3335" max="3335" width="6" customWidth="1"/>
    <col min="3585" max="3585" width="3" customWidth="1"/>
    <col min="3586" max="3586" width="27.125" customWidth="1"/>
    <col min="3587" max="3587" width="18.875" customWidth="1"/>
    <col min="3588" max="3588" width="10.125" customWidth="1"/>
    <col min="3589" max="3589" width="7.125" customWidth="1"/>
    <col min="3590" max="3590" width="17" customWidth="1"/>
    <col min="3591" max="3591" width="6" customWidth="1"/>
    <col min="3841" max="3841" width="3" customWidth="1"/>
    <col min="3842" max="3842" width="27.125" customWidth="1"/>
    <col min="3843" max="3843" width="18.875" customWidth="1"/>
    <col min="3844" max="3844" width="10.125" customWidth="1"/>
    <col min="3845" max="3845" width="7.125" customWidth="1"/>
    <col min="3846" max="3846" width="17" customWidth="1"/>
    <col min="3847" max="3847" width="6" customWidth="1"/>
    <col min="4097" max="4097" width="3" customWidth="1"/>
    <col min="4098" max="4098" width="27.125" customWidth="1"/>
    <col min="4099" max="4099" width="18.875" customWidth="1"/>
    <col min="4100" max="4100" width="10.125" customWidth="1"/>
    <col min="4101" max="4101" width="7.125" customWidth="1"/>
    <col min="4102" max="4102" width="17" customWidth="1"/>
    <col min="4103" max="4103" width="6" customWidth="1"/>
    <col min="4353" max="4353" width="3" customWidth="1"/>
    <col min="4354" max="4354" width="27.125" customWidth="1"/>
    <col min="4355" max="4355" width="18.875" customWidth="1"/>
    <col min="4356" max="4356" width="10.125" customWidth="1"/>
    <col min="4357" max="4357" width="7.125" customWidth="1"/>
    <col min="4358" max="4358" width="17" customWidth="1"/>
    <col min="4359" max="4359" width="6" customWidth="1"/>
    <col min="4609" max="4609" width="3" customWidth="1"/>
    <col min="4610" max="4610" width="27.125" customWidth="1"/>
    <col min="4611" max="4611" width="18.875" customWidth="1"/>
    <col min="4612" max="4612" width="10.125" customWidth="1"/>
    <col min="4613" max="4613" width="7.125" customWidth="1"/>
    <col min="4614" max="4614" width="17" customWidth="1"/>
    <col min="4615" max="4615" width="6" customWidth="1"/>
    <col min="4865" max="4865" width="3" customWidth="1"/>
    <col min="4866" max="4866" width="27.125" customWidth="1"/>
    <col min="4867" max="4867" width="18.875" customWidth="1"/>
    <col min="4868" max="4868" width="10.125" customWidth="1"/>
    <col min="4869" max="4869" width="7.125" customWidth="1"/>
    <col min="4870" max="4870" width="17" customWidth="1"/>
    <col min="4871" max="4871" width="6" customWidth="1"/>
    <col min="5121" max="5121" width="3" customWidth="1"/>
    <col min="5122" max="5122" width="27.125" customWidth="1"/>
    <col min="5123" max="5123" width="18.875" customWidth="1"/>
    <col min="5124" max="5124" width="10.125" customWidth="1"/>
    <col min="5125" max="5125" width="7.125" customWidth="1"/>
    <col min="5126" max="5126" width="17" customWidth="1"/>
    <col min="5127" max="5127" width="6" customWidth="1"/>
    <col min="5377" max="5377" width="3" customWidth="1"/>
    <col min="5378" max="5378" width="27.125" customWidth="1"/>
    <col min="5379" max="5379" width="18.875" customWidth="1"/>
    <col min="5380" max="5380" width="10.125" customWidth="1"/>
    <col min="5381" max="5381" width="7.125" customWidth="1"/>
    <col min="5382" max="5382" width="17" customWidth="1"/>
    <col min="5383" max="5383" width="6" customWidth="1"/>
    <col min="5633" max="5633" width="3" customWidth="1"/>
    <col min="5634" max="5634" width="27.125" customWidth="1"/>
    <col min="5635" max="5635" width="18.875" customWidth="1"/>
    <col min="5636" max="5636" width="10.125" customWidth="1"/>
    <col min="5637" max="5637" width="7.125" customWidth="1"/>
    <col min="5638" max="5638" width="17" customWidth="1"/>
    <col min="5639" max="5639" width="6" customWidth="1"/>
    <col min="5889" max="5889" width="3" customWidth="1"/>
    <col min="5890" max="5890" width="27.125" customWidth="1"/>
    <col min="5891" max="5891" width="18.875" customWidth="1"/>
    <col min="5892" max="5892" width="10.125" customWidth="1"/>
    <col min="5893" max="5893" width="7.125" customWidth="1"/>
    <col min="5894" max="5894" width="17" customWidth="1"/>
    <col min="5895" max="5895" width="6" customWidth="1"/>
    <col min="6145" max="6145" width="3" customWidth="1"/>
    <col min="6146" max="6146" width="27.125" customWidth="1"/>
    <col min="6147" max="6147" width="18.875" customWidth="1"/>
    <col min="6148" max="6148" width="10.125" customWidth="1"/>
    <col min="6149" max="6149" width="7.125" customWidth="1"/>
    <col min="6150" max="6150" width="17" customWidth="1"/>
    <col min="6151" max="6151" width="6" customWidth="1"/>
    <col min="6401" max="6401" width="3" customWidth="1"/>
    <col min="6402" max="6402" width="27.125" customWidth="1"/>
    <col min="6403" max="6403" width="18.875" customWidth="1"/>
    <col min="6404" max="6404" width="10.125" customWidth="1"/>
    <col min="6405" max="6405" width="7.125" customWidth="1"/>
    <col min="6406" max="6406" width="17" customWidth="1"/>
    <col min="6407" max="6407" width="6" customWidth="1"/>
    <col min="6657" max="6657" width="3" customWidth="1"/>
    <col min="6658" max="6658" width="27.125" customWidth="1"/>
    <col min="6659" max="6659" width="18.875" customWidth="1"/>
    <col min="6660" max="6660" width="10.125" customWidth="1"/>
    <col min="6661" max="6661" width="7.125" customWidth="1"/>
    <col min="6662" max="6662" width="17" customWidth="1"/>
    <col min="6663" max="6663" width="6" customWidth="1"/>
    <col min="6913" max="6913" width="3" customWidth="1"/>
    <col min="6914" max="6914" width="27.125" customWidth="1"/>
    <col min="6915" max="6915" width="18.875" customWidth="1"/>
    <col min="6916" max="6916" width="10.125" customWidth="1"/>
    <col min="6917" max="6917" width="7.125" customWidth="1"/>
    <col min="6918" max="6918" width="17" customWidth="1"/>
    <col min="6919" max="6919" width="6" customWidth="1"/>
    <col min="7169" max="7169" width="3" customWidth="1"/>
    <col min="7170" max="7170" width="27.125" customWidth="1"/>
    <col min="7171" max="7171" width="18.875" customWidth="1"/>
    <col min="7172" max="7172" width="10.125" customWidth="1"/>
    <col min="7173" max="7173" width="7.125" customWidth="1"/>
    <col min="7174" max="7174" width="17" customWidth="1"/>
    <col min="7175" max="7175" width="6" customWidth="1"/>
    <col min="7425" max="7425" width="3" customWidth="1"/>
    <col min="7426" max="7426" width="27.125" customWidth="1"/>
    <col min="7427" max="7427" width="18.875" customWidth="1"/>
    <col min="7428" max="7428" width="10.125" customWidth="1"/>
    <col min="7429" max="7429" width="7.125" customWidth="1"/>
    <col min="7430" max="7430" width="17" customWidth="1"/>
    <col min="7431" max="7431" width="6" customWidth="1"/>
    <col min="7681" max="7681" width="3" customWidth="1"/>
    <col min="7682" max="7682" width="27.125" customWidth="1"/>
    <col min="7683" max="7683" width="18.875" customWidth="1"/>
    <col min="7684" max="7684" width="10.125" customWidth="1"/>
    <col min="7685" max="7685" width="7.125" customWidth="1"/>
    <col min="7686" max="7686" width="17" customWidth="1"/>
    <col min="7687" max="7687" width="6" customWidth="1"/>
    <col min="7937" max="7937" width="3" customWidth="1"/>
    <col min="7938" max="7938" width="27.125" customWidth="1"/>
    <col min="7939" max="7939" width="18.875" customWidth="1"/>
    <col min="7940" max="7940" width="10.125" customWidth="1"/>
    <col min="7941" max="7941" width="7.125" customWidth="1"/>
    <col min="7942" max="7942" width="17" customWidth="1"/>
    <col min="7943" max="7943" width="6" customWidth="1"/>
    <col min="8193" max="8193" width="3" customWidth="1"/>
    <col min="8194" max="8194" width="27.125" customWidth="1"/>
    <col min="8195" max="8195" width="18.875" customWidth="1"/>
    <col min="8196" max="8196" width="10.125" customWidth="1"/>
    <col min="8197" max="8197" width="7.125" customWidth="1"/>
    <col min="8198" max="8198" width="17" customWidth="1"/>
    <col min="8199" max="8199" width="6" customWidth="1"/>
    <col min="8449" max="8449" width="3" customWidth="1"/>
    <col min="8450" max="8450" width="27.125" customWidth="1"/>
    <col min="8451" max="8451" width="18.875" customWidth="1"/>
    <col min="8452" max="8452" width="10.125" customWidth="1"/>
    <col min="8453" max="8453" width="7.125" customWidth="1"/>
    <col min="8454" max="8454" width="17" customWidth="1"/>
    <col min="8455" max="8455" width="6" customWidth="1"/>
    <col min="8705" max="8705" width="3" customWidth="1"/>
    <col min="8706" max="8706" width="27.125" customWidth="1"/>
    <col min="8707" max="8707" width="18.875" customWidth="1"/>
    <col min="8708" max="8708" width="10.125" customWidth="1"/>
    <col min="8709" max="8709" width="7.125" customWidth="1"/>
    <col min="8710" max="8710" width="17" customWidth="1"/>
    <col min="8711" max="8711" width="6" customWidth="1"/>
    <col min="8961" max="8961" width="3" customWidth="1"/>
    <col min="8962" max="8962" width="27.125" customWidth="1"/>
    <col min="8963" max="8963" width="18.875" customWidth="1"/>
    <col min="8964" max="8964" width="10.125" customWidth="1"/>
    <col min="8965" max="8965" width="7.125" customWidth="1"/>
    <col min="8966" max="8966" width="17" customWidth="1"/>
    <col min="8967" max="8967" width="6" customWidth="1"/>
    <col min="9217" max="9217" width="3" customWidth="1"/>
    <col min="9218" max="9218" width="27.125" customWidth="1"/>
    <col min="9219" max="9219" width="18.875" customWidth="1"/>
    <col min="9220" max="9220" width="10.125" customWidth="1"/>
    <col min="9221" max="9221" width="7.125" customWidth="1"/>
    <col min="9222" max="9222" width="17" customWidth="1"/>
    <col min="9223" max="9223" width="6" customWidth="1"/>
    <col min="9473" max="9473" width="3" customWidth="1"/>
    <col min="9474" max="9474" width="27.125" customWidth="1"/>
    <col min="9475" max="9475" width="18.875" customWidth="1"/>
    <col min="9476" max="9476" width="10.125" customWidth="1"/>
    <col min="9477" max="9477" width="7.125" customWidth="1"/>
    <col min="9478" max="9478" width="17" customWidth="1"/>
    <col min="9479" max="9479" width="6" customWidth="1"/>
    <col min="9729" max="9729" width="3" customWidth="1"/>
    <col min="9730" max="9730" width="27.125" customWidth="1"/>
    <col min="9731" max="9731" width="18.875" customWidth="1"/>
    <col min="9732" max="9732" width="10.125" customWidth="1"/>
    <col min="9733" max="9733" width="7.125" customWidth="1"/>
    <col min="9734" max="9734" width="17" customWidth="1"/>
    <col min="9735" max="9735" width="6" customWidth="1"/>
    <col min="9985" max="9985" width="3" customWidth="1"/>
    <col min="9986" max="9986" width="27.125" customWidth="1"/>
    <col min="9987" max="9987" width="18.875" customWidth="1"/>
    <col min="9988" max="9988" width="10.125" customWidth="1"/>
    <col min="9989" max="9989" width="7.125" customWidth="1"/>
    <col min="9990" max="9990" width="17" customWidth="1"/>
    <col min="9991" max="9991" width="6" customWidth="1"/>
    <col min="10241" max="10241" width="3" customWidth="1"/>
    <col min="10242" max="10242" width="27.125" customWidth="1"/>
    <col min="10243" max="10243" width="18.875" customWidth="1"/>
    <col min="10244" max="10244" width="10.125" customWidth="1"/>
    <col min="10245" max="10245" width="7.125" customWidth="1"/>
    <col min="10246" max="10246" width="17" customWidth="1"/>
    <col min="10247" max="10247" width="6" customWidth="1"/>
    <col min="10497" max="10497" width="3" customWidth="1"/>
    <col min="10498" max="10498" width="27.125" customWidth="1"/>
    <col min="10499" max="10499" width="18.875" customWidth="1"/>
    <col min="10500" max="10500" width="10.125" customWidth="1"/>
    <col min="10501" max="10501" width="7.125" customWidth="1"/>
    <col min="10502" max="10502" width="17" customWidth="1"/>
    <col min="10503" max="10503" width="6" customWidth="1"/>
    <col min="10753" max="10753" width="3" customWidth="1"/>
    <col min="10754" max="10754" width="27.125" customWidth="1"/>
    <col min="10755" max="10755" width="18.875" customWidth="1"/>
    <col min="10756" max="10756" width="10.125" customWidth="1"/>
    <col min="10757" max="10757" width="7.125" customWidth="1"/>
    <col min="10758" max="10758" width="17" customWidth="1"/>
    <col min="10759" max="10759" width="6" customWidth="1"/>
    <col min="11009" max="11009" width="3" customWidth="1"/>
    <col min="11010" max="11010" width="27.125" customWidth="1"/>
    <col min="11011" max="11011" width="18.875" customWidth="1"/>
    <col min="11012" max="11012" width="10.125" customWidth="1"/>
    <col min="11013" max="11013" width="7.125" customWidth="1"/>
    <col min="11014" max="11014" width="17" customWidth="1"/>
    <col min="11015" max="11015" width="6" customWidth="1"/>
    <col min="11265" max="11265" width="3" customWidth="1"/>
    <col min="11266" max="11266" width="27.125" customWidth="1"/>
    <col min="11267" max="11267" width="18.875" customWidth="1"/>
    <col min="11268" max="11268" width="10.125" customWidth="1"/>
    <col min="11269" max="11269" width="7.125" customWidth="1"/>
    <col min="11270" max="11270" width="17" customWidth="1"/>
    <col min="11271" max="11271" width="6" customWidth="1"/>
    <col min="11521" max="11521" width="3" customWidth="1"/>
    <col min="11522" max="11522" width="27.125" customWidth="1"/>
    <col min="11523" max="11523" width="18.875" customWidth="1"/>
    <col min="11524" max="11524" width="10.125" customWidth="1"/>
    <col min="11525" max="11525" width="7.125" customWidth="1"/>
    <col min="11526" max="11526" width="17" customWidth="1"/>
    <col min="11527" max="11527" width="6" customWidth="1"/>
    <col min="11777" max="11777" width="3" customWidth="1"/>
    <col min="11778" max="11778" width="27.125" customWidth="1"/>
    <col min="11779" max="11779" width="18.875" customWidth="1"/>
    <col min="11780" max="11780" width="10.125" customWidth="1"/>
    <col min="11781" max="11781" width="7.125" customWidth="1"/>
    <col min="11782" max="11782" width="17" customWidth="1"/>
    <col min="11783" max="11783" width="6" customWidth="1"/>
    <col min="12033" max="12033" width="3" customWidth="1"/>
    <col min="12034" max="12034" width="27.125" customWidth="1"/>
    <col min="12035" max="12035" width="18.875" customWidth="1"/>
    <col min="12036" max="12036" width="10.125" customWidth="1"/>
    <col min="12037" max="12037" width="7.125" customWidth="1"/>
    <col min="12038" max="12038" width="17" customWidth="1"/>
    <col min="12039" max="12039" width="6" customWidth="1"/>
    <col min="12289" max="12289" width="3" customWidth="1"/>
    <col min="12290" max="12290" width="27.125" customWidth="1"/>
    <col min="12291" max="12291" width="18.875" customWidth="1"/>
    <col min="12292" max="12292" width="10.125" customWidth="1"/>
    <col min="12293" max="12293" width="7.125" customWidth="1"/>
    <col min="12294" max="12294" width="17" customWidth="1"/>
    <col min="12295" max="12295" width="6" customWidth="1"/>
    <col min="12545" max="12545" width="3" customWidth="1"/>
    <col min="12546" max="12546" width="27.125" customWidth="1"/>
    <col min="12547" max="12547" width="18.875" customWidth="1"/>
    <col min="12548" max="12548" width="10.125" customWidth="1"/>
    <col min="12549" max="12549" width="7.125" customWidth="1"/>
    <col min="12550" max="12550" width="17" customWidth="1"/>
    <col min="12551" max="12551" width="6" customWidth="1"/>
    <col min="12801" max="12801" width="3" customWidth="1"/>
    <col min="12802" max="12802" width="27.125" customWidth="1"/>
    <col min="12803" max="12803" width="18.875" customWidth="1"/>
    <col min="12804" max="12804" width="10.125" customWidth="1"/>
    <col min="12805" max="12805" width="7.125" customWidth="1"/>
    <col min="12806" max="12806" width="17" customWidth="1"/>
    <col min="12807" max="12807" width="6" customWidth="1"/>
    <col min="13057" max="13057" width="3" customWidth="1"/>
    <col min="13058" max="13058" width="27.125" customWidth="1"/>
    <col min="13059" max="13059" width="18.875" customWidth="1"/>
    <col min="13060" max="13060" width="10.125" customWidth="1"/>
    <col min="13061" max="13061" width="7.125" customWidth="1"/>
    <col min="13062" max="13062" width="17" customWidth="1"/>
    <col min="13063" max="13063" width="6" customWidth="1"/>
    <col min="13313" max="13313" width="3" customWidth="1"/>
    <col min="13314" max="13314" width="27.125" customWidth="1"/>
    <col min="13315" max="13315" width="18.875" customWidth="1"/>
    <col min="13316" max="13316" width="10.125" customWidth="1"/>
    <col min="13317" max="13317" width="7.125" customWidth="1"/>
    <col min="13318" max="13318" width="17" customWidth="1"/>
    <col min="13319" max="13319" width="6" customWidth="1"/>
    <col min="13569" max="13569" width="3" customWidth="1"/>
    <col min="13570" max="13570" width="27.125" customWidth="1"/>
    <col min="13571" max="13571" width="18.875" customWidth="1"/>
    <col min="13572" max="13572" width="10.125" customWidth="1"/>
    <col min="13573" max="13573" width="7.125" customWidth="1"/>
    <col min="13574" max="13574" width="17" customWidth="1"/>
    <col min="13575" max="13575" width="6" customWidth="1"/>
    <col min="13825" max="13825" width="3" customWidth="1"/>
    <col min="13826" max="13826" width="27.125" customWidth="1"/>
    <col min="13827" max="13827" width="18.875" customWidth="1"/>
    <col min="13828" max="13828" width="10.125" customWidth="1"/>
    <col min="13829" max="13829" width="7.125" customWidth="1"/>
    <col min="13830" max="13830" width="17" customWidth="1"/>
    <col min="13831" max="13831" width="6" customWidth="1"/>
    <col min="14081" max="14081" width="3" customWidth="1"/>
    <col min="14082" max="14082" width="27.125" customWidth="1"/>
    <col min="14083" max="14083" width="18.875" customWidth="1"/>
    <col min="14084" max="14084" width="10.125" customWidth="1"/>
    <col min="14085" max="14085" width="7.125" customWidth="1"/>
    <col min="14086" max="14086" width="17" customWidth="1"/>
    <col min="14087" max="14087" width="6" customWidth="1"/>
    <col min="14337" max="14337" width="3" customWidth="1"/>
    <col min="14338" max="14338" width="27.125" customWidth="1"/>
    <col min="14339" max="14339" width="18.875" customWidth="1"/>
    <col min="14340" max="14340" width="10.125" customWidth="1"/>
    <col min="14341" max="14341" width="7.125" customWidth="1"/>
    <col min="14342" max="14342" width="17" customWidth="1"/>
    <col min="14343" max="14343" width="6" customWidth="1"/>
    <col min="14593" max="14593" width="3" customWidth="1"/>
    <col min="14594" max="14594" width="27.125" customWidth="1"/>
    <col min="14595" max="14595" width="18.875" customWidth="1"/>
    <col min="14596" max="14596" width="10.125" customWidth="1"/>
    <col min="14597" max="14597" width="7.125" customWidth="1"/>
    <col min="14598" max="14598" width="17" customWidth="1"/>
    <col min="14599" max="14599" width="6" customWidth="1"/>
    <col min="14849" max="14849" width="3" customWidth="1"/>
    <col min="14850" max="14850" width="27.125" customWidth="1"/>
    <col min="14851" max="14851" width="18.875" customWidth="1"/>
    <col min="14852" max="14852" width="10.125" customWidth="1"/>
    <col min="14853" max="14853" width="7.125" customWidth="1"/>
    <col min="14854" max="14854" width="17" customWidth="1"/>
    <col min="14855" max="14855" width="6" customWidth="1"/>
    <col min="15105" max="15105" width="3" customWidth="1"/>
    <col min="15106" max="15106" width="27.125" customWidth="1"/>
    <col min="15107" max="15107" width="18.875" customWidth="1"/>
    <col min="15108" max="15108" width="10.125" customWidth="1"/>
    <col min="15109" max="15109" width="7.125" customWidth="1"/>
    <col min="15110" max="15110" width="17" customWidth="1"/>
    <col min="15111" max="15111" width="6" customWidth="1"/>
    <col min="15361" max="15361" width="3" customWidth="1"/>
    <col min="15362" max="15362" width="27.125" customWidth="1"/>
    <col min="15363" max="15363" width="18.875" customWidth="1"/>
    <col min="15364" max="15364" width="10.125" customWidth="1"/>
    <col min="15365" max="15365" width="7.125" customWidth="1"/>
    <col min="15366" max="15366" width="17" customWidth="1"/>
    <col min="15367" max="15367" width="6" customWidth="1"/>
    <col min="15617" max="15617" width="3" customWidth="1"/>
    <col min="15618" max="15618" width="27.125" customWidth="1"/>
    <col min="15619" max="15619" width="18.875" customWidth="1"/>
    <col min="15620" max="15620" width="10.125" customWidth="1"/>
    <col min="15621" max="15621" width="7.125" customWidth="1"/>
    <col min="15622" max="15622" width="17" customWidth="1"/>
    <col min="15623" max="15623" width="6" customWidth="1"/>
    <col min="15873" max="15873" width="3" customWidth="1"/>
    <col min="15874" max="15874" width="27.125" customWidth="1"/>
    <col min="15875" max="15875" width="18.875" customWidth="1"/>
    <col min="15876" max="15876" width="10.125" customWidth="1"/>
    <col min="15877" max="15877" width="7.125" customWidth="1"/>
    <col min="15878" max="15878" width="17" customWidth="1"/>
    <col min="15879" max="15879" width="6" customWidth="1"/>
    <col min="16129" max="16129" width="3" customWidth="1"/>
    <col min="16130" max="16130" width="27.125" customWidth="1"/>
    <col min="16131" max="16131" width="18.875" customWidth="1"/>
    <col min="16132" max="16132" width="10.125" customWidth="1"/>
    <col min="16133" max="16133" width="7.125" customWidth="1"/>
    <col min="16134" max="16134" width="17" customWidth="1"/>
    <col min="16135" max="16135" width="6" customWidth="1"/>
  </cols>
  <sheetData>
    <row r="1" spans="1:11" ht="33" customHeight="1">
      <c r="A1" s="151" t="s">
        <v>214</v>
      </c>
      <c r="B1" s="151"/>
      <c r="C1" s="151"/>
      <c r="D1" s="151"/>
      <c r="E1" s="151"/>
      <c r="F1" s="151"/>
      <c r="G1" s="151"/>
      <c r="H1" s="151"/>
      <c r="I1" s="151"/>
      <c r="J1" s="151"/>
      <c r="K1" s="151"/>
    </row>
    <row r="2" spans="1:11" ht="18.75">
      <c r="A2" s="344"/>
      <c r="B2" s="344"/>
      <c r="C2" s="344"/>
      <c r="D2" s="344"/>
      <c r="E2" s="344"/>
      <c r="F2" s="344"/>
      <c r="G2" s="344"/>
      <c r="H2" s="152"/>
      <c r="I2" s="152"/>
      <c r="J2" s="152"/>
      <c r="K2" s="152"/>
    </row>
    <row r="3" spans="1:11" ht="14.25">
      <c r="A3" s="314" t="s">
        <v>215</v>
      </c>
      <c r="B3" s="314"/>
      <c r="C3" s="314"/>
      <c r="D3" s="314"/>
      <c r="E3" s="314"/>
      <c r="F3" s="314"/>
      <c r="G3" s="314"/>
    </row>
    <row r="4" spans="1:11" ht="14.25">
      <c r="A4" s="146"/>
      <c r="B4" s="146"/>
      <c r="C4" s="146"/>
      <c r="D4" s="146"/>
      <c r="E4" s="350" t="str">
        <f>IF(経費支出管理表!H4="","",経費支出管理表!H4)</f>
        <v/>
      </c>
      <c r="F4" s="350"/>
      <c r="G4" s="350"/>
    </row>
    <row r="5" spans="1:11" ht="16.5" customHeight="1">
      <c r="C5" s="146"/>
      <c r="D5" s="146"/>
      <c r="F5" s="351" t="s">
        <v>216</v>
      </c>
      <c r="G5" s="351"/>
    </row>
    <row r="6" spans="1:11" ht="14.25">
      <c r="A6" s="126"/>
      <c r="B6" s="126"/>
      <c r="C6" s="126"/>
      <c r="D6" s="126"/>
    </row>
    <row r="7" spans="1:11" ht="16.5" customHeight="1">
      <c r="A7" s="314" t="s">
        <v>217</v>
      </c>
      <c r="B7" s="314"/>
      <c r="C7" s="314"/>
      <c r="D7" s="314"/>
      <c r="E7" s="314"/>
      <c r="F7" s="314"/>
      <c r="G7" s="314"/>
    </row>
    <row r="8" spans="1:11" ht="14.25">
      <c r="A8" s="126"/>
      <c r="B8" s="126"/>
      <c r="C8" s="126"/>
      <c r="D8" s="126"/>
    </row>
    <row r="9" spans="1:11" ht="16.5" customHeight="1">
      <c r="C9" s="136" t="s">
        <v>177</v>
      </c>
      <c r="D9" s="342"/>
      <c r="E9" s="342"/>
      <c r="F9" s="342"/>
      <c r="G9" s="342"/>
    </row>
    <row r="10" spans="1:11" ht="16.5" customHeight="1">
      <c r="C10" s="136"/>
      <c r="D10" s="342"/>
      <c r="E10" s="342"/>
      <c r="F10" s="342"/>
      <c r="G10" s="342"/>
    </row>
    <row r="11" spans="1:11" ht="16.5" customHeight="1">
      <c r="C11" s="136" t="s">
        <v>178</v>
      </c>
      <c r="D11" s="342" t="str">
        <f>IF(経費支出管理表!H3="","",経費支出管理表!H3)</f>
        <v/>
      </c>
      <c r="E11" s="342"/>
      <c r="F11" s="342"/>
      <c r="G11" s="342"/>
    </row>
    <row r="12" spans="1:11" ht="16.5" customHeight="1">
      <c r="C12" s="137" t="s">
        <v>179</v>
      </c>
      <c r="D12" s="342"/>
      <c r="E12" s="342"/>
      <c r="F12" s="342"/>
      <c r="G12" s="138" t="s">
        <v>180</v>
      </c>
    </row>
    <row r="13" spans="1:11">
      <c r="C13" s="156"/>
      <c r="D13" s="156"/>
      <c r="E13" s="156"/>
      <c r="F13" s="156"/>
      <c r="G13" s="156"/>
    </row>
    <row r="14" spans="1:11" ht="21" customHeight="1">
      <c r="A14" s="126"/>
      <c r="B14" s="126"/>
      <c r="C14" s="126"/>
      <c r="D14" s="126"/>
    </row>
    <row r="15" spans="1:11" ht="16.5" customHeight="1">
      <c r="A15" s="315" t="s">
        <v>218</v>
      </c>
      <c r="B15" s="315"/>
      <c r="C15" s="315"/>
      <c r="D15" s="315"/>
      <c r="E15" s="315"/>
      <c r="F15" s="315"/>
      <c r="G15" s="315"/>
    </row>
    <row r="16" spans="1:11" ht="21" customHeight="1">
      <c r="A16" s="126"/>
      <c r="B16" s="126"/>
      <c r="C16" s="126"/>
      <c r="D16" s="126"/>
    </row>
    <row r="17" spans="1:7" ht="16.5" customHeight="1">
      <c r="A17" s="348" t="s">
        <v>313</v>
      </c>
      <c r="B17" s="348"/>
      <c r="C17" s="348"/>
      <c r="D17" s="348"/>
      <c r="E17" s="348"/>
      <c r="F17" s="348"/>
      <c r="G17" s="348"/>
    </row>
    <row r="18" spans="1:7" ht="16.5" customHeight="1">
      <c r="A18" s="348" t="s">
        <v>314</v>
      </c>
      <c r="B18" s="348"/>
      <c r="C18" s="348"/>
      <c r="D18" s="348"/>
      <c r="E18" s="348"/>
      <c r="F18" s="348"/>
      <c r="G18" s="348"/>
    </row>
    <row r="19" spans="1:7" ht="21" customHeight="1">
      <c r="A19" s="153"/>
      <c r="B19" s="153"/>
      <c r="C19" s="153"/>
      <c r="D19" s="153"/>
    </row>
    <row r="20" spans="1:7" ht="21" customHeight="1">
      <c r="A20" s="315" t="s">
        <v>143</v>
      </c>
      <c r="B20" s="315"/>
      <c r="C20" s="315"/>
      <c r="D20" s="315"/>
      <c r="E20" s="315"/>
      <c r="F20" s="315"/>
      <c r="G20" s="315"/>
    </row>
    <row r="21" spans="1:7" ht="21" customHeight="1">
      <c r="A21" s="126"/>
      <c r="B21" s="126"/>
      <c r="C21" s="126"/>
      <c r="D21" s="126"/>
    </row>
    <row r="22" spans="1:7" ht="16.5" customHeight="1">
      <c r="A22" s="314" t="s">
        <v>219</v>
      </c>
      <c r="B22" s="314"/>
      <c r="C22" s="314"/>
      <c r="D22" s="314"/>
      <c r="E22" s="314"/>
      <c r="F22" s="314"/>
      <c r="G22" s="314"/>
    </row>
    <row r="23" spans="1:7" ht="16.5" customHeight="1">
      <c r="A23" s="314" t="s">
        <v>220</v>
      </c>
      <c r="B23" s="314"/>
      <c r="C23" s="314"/>
      <c r="D23" s="314"/>
      <c r="E23" s="314"/>
      <c r="F23" s="314"/>
      <c r="G23" s="314"/>
    </row>
    <row r="24" spans="1:7" ht="16.5" customHeight="1">
      <c r="A24" s="314" t="s">
        <v>286</v>
      </c>
      <c r="B24" s="314"/>
      <c r="C24" s="314"/>
      <c r="D24" s="314"/>
      <c r="E24" s="314"/>
      <c r="F24" s="314"/>
      <c r="G24" s="314"/>
    </row>
    <row r="25" spans="1:7" ht="21" customHeight="1">
      <c r="A25" s="153"/>
      <c r="B25" s="153"/>
      <c r="C25" s="153"/>
      <c r="D25" s="153"/>
    </row>
    <row r="26" spans="1:7" ht="16.5" customHeight="1">
      <c r="A26" s="136" t="s">
        <v>221</v>
      </c>
      <c r="B26" s="136"/>
      <c r="C26" s="136"/>
      <c r="D26" s="136"/>
      <c r="E26" s="136"/>
      <c r="F26" s="136"/>
      <c r="G26" s="136"/>
    </row>
    <row r="27" spans="1:7" ht="15.75">
      <c r="A27" s="153"/>
      <c r="B27" s="153"/>
      <c r="C27" s="153"/>
      <c r="D27" s="153"/>
    </row>
    <row r="28" spans="1:7" ht="16.5" customHeight="1">
      <c r="A28" s="154" t="s">
        <v>222</v>
      </c>
      <c r="C28" s="349" t="s">
        <v>223</v>
      </c>
      <c r="D28" s="349"/>
    </row>
    <row r="29" spans="1:7" ht="18.75" customHeight="1">
      <c r="A29" s="153" t="s">
        <v>224</v>
      </c>
      <c r="B29" s="153"/>
      <c r="C29" s="153"/>
      <c r="D29" s="153"/>
    </row>
    <row r="30" spans="1:7" ht="16.5" customHeight="1">
      <c r="A30" s="314" t="s">
        <v>225</v>
      </c>
      <c r="B30" s="314"/>
      <c r="C30" s="314"/>
      <c r="D30" s="314"/>
      <c r="E30" s="314"/>
      <c r="F30" s="314"/>
      <c r="G30" s="314"/>
    </row>
    <row r="31" spans="1:7" ht="16.5" customHeight="1">
      <c r="A31" s="136" t="s">
        <v>290</v>
      </c>
      <c r="B31" s="136"/>
      <c r="C31" s="136"/>
      <c r="D31" s="136"/>
      <c r="E31" s="136"/>
      <c r="F31" s="27"/>
      <c r="G31" s="27"/>
    </row>
    <row r="32" spans="1:7" ht="16.5" customHeight="1">
      <c r="A32" s="347" t="s">
        <v>226</v>
      </c>
      <c r="B32" s="347"/>
      <c r="C32" s="347"/>
      <c r="D32" s="347"/>
      <c r="E32" s="347"/>
      <c r="F32" s="347"/>
      <c r="G32" s="347"/>
    </row>
    <row r="33" spans="1:7" ht="20.25" customHeight="1">
      <c r="A33" s="126"/>
      <c r="B33" s="126"/>
      <c r="C33" s="126"/>
      <c r="D33" s="126"/>
    </row>
    <row r="34" spans="1:7" ht="17.25" customHeight="1">
      <c r="B34" s="155" t="s">
        <v>227</v>
      </c>
      <c r="C34" s="342"/>
      <c r="D34" s="342"/>
      <c r="E34" s="342"/>
      <c r="F34" s="342"/>
      <c r="G34" s="342"/>
    </row>
    <row r="35" spans="1:7" ht="17.25" customHeight="1">
      <c r="B35" s="136" t="s">
        <v>228</v>
      </c>
      <c r="C35" s="342"/>
      <c r="D35" s="342"/>
      <c r="E35" s="342"/>
      <c r="F35" s="342"/>
      <c r="G35" s="342"/>
    </row>
    <row r="36" spans="1:7" ht="17.25" customHeight="1">
      <c r="B36" s="155" t="s">
        <v>229</v>
      </c>
      <c r="C36" s="342"/>
      <c r="D36" s="342"/>
      <c r="E36" s="342"/>
      <c r="F36" s="342"/>
      <c r="G36" s="342"/>
    </row>
    <row r="37" spans="1:7" ht="17.25" customHeight="1">
      <c r="B37" s="155" t="s">
        <v>230</v>
      </c>
      <c r="C37" s="342"/>
      <c r="D37" s="342"/>
      <c r="E37" s="342"/>
      <c r="F37" s="342"/>
      <c r="G37" s="342"/>
    </row>
    <row r="38" spans="1:7" ht="17.25" customHeight="1">
      <c r="B38" s="155" t="s">
        <v>231</v>
      </c>
      <c r="C38" s="342"/>
      <c r="D38" s="342"/>
      <c r="E38" s="342"/>
      <c r="F38" s="342"/>
      <c r="G38" s="342"/>
    </row>
    <row r="39" spans="1:7" ht="17.25" customHeight="1">
      <c r="B39" s="155" t="s">
        <v>232</v>
      </c>
      <c r="C39" s="342"/>
      <c r="D39" s="342"/>
      <c r="E39" s="342"/>
      <c r="F39" s="342"/>
      <c r="G39" s="342"/>
    </row>
    <row r="40" spans="1:7" ht="17.25" customHeight="1">
      <c r="B40" s="155" t="s">
        <v>233</v>
      </c>
      <c r="C40" s="342"/>
      <c r="D40" s="342"/>
      <c r="E40" s="342"/>
      <c r="F40" s="342"/>
      <c r="G40" s="342"/>
    </row>
    <row r="41" spans="1:7" ht="14.25">
      <c r="A41" s="126"/>
      <c r="B41" s="126"/>
      <c r="C41" s="342"/>
      <c r="D41" s="342"/>
      <c r="E41" s="342"/>
      <c r="F41" s="342"/>
      <c r="G41" s="342"/>
    </row>
    <row r="42" spans="1:7" ht="14.25">
      <c r="A42" s="154"/>
      <c r="B42" s="136"/>
      <c r="C42" s="136"/>
      <c r="D42" s="136"/>
      <c r="E42" s="136"/>
      <c r="F42" s="136"/>
      <c r="G42" s="136"/>
    </row>
    <row r="43" spans="1:7" ht="14.25">
      <c r="A43" s="126"/>
      <c r="B43" s="126"/>
      <c r="C43" s="126"/>
      <c r="D43" s="126"/>
    </row>
  </sheetData>
  <mergeCells count="27">
    <mergeCell ref="A17:G17"/>
    <mergeCell ref="A2:G2"/>
    <mergeCell ref="A3:G3"/>
    <mergeCell ref="E4:G4"/>
    <mergeCell ref="F5:G5"/>
    <mergeCell ref="A7:G7"/>
    <mergeCell ref="D9:G9"/>
    <mergeCell ref="D10:G10"/>
    <mergeCell ref="D11:G11"/>
    <mergeCell ref="D12:F12"/>
    <mergeCell ref="A15:G15"/>
    <mergeCell ref="A32:G32"/>
    <mergeCell ref="A18:G18"/>
    <mergeCell ref="A20:G20"/>
    <mergeCell ref="A22:G22"/>
    <mergeCell ref="A23:G23"/>
    <mergeCell ref="A24:G24"/>
    <mergeCell ref="C28:D28"/>
    <mergeCell ref="A30:G30"/>
    <mergeCell ref="C40:G40"/>
    <mergeCell ref="C41:G41"/>
    <mergeCell ref="C34:G34"/>
    <mergeCell ref="C35:G35"/>
    <mergeCell ref="C36:G36"/>
    <mergeCell ref="C37:G37"/>
    <mergeCell ref="C38:G38"/>
    <mergeCell ref="C39:G39"/>
  </mergeCells>
  <phoneticPr fontId="13"/>
  <conditionalFormatting sqref="C28:D28">
    <cfRule type="cellIs" dxfId="11" priority="3" stopIfTrue="1" operator="equal">
      <formula>"円"</formula>
    </cfRule>
  </conditionalFormatting>
  <conditionalFormatting sqref="C34:G40">
    <cfRule type="containsBlanks" dxfId="10" priority="2" stopIfTrue="1">
      <formula>LEN(TRIM(C34))=0</formula>
    </cfRule>
  </conditionalFormatting>
  <conditionalFormatting sqref="D9:G11 D12:F12">
    <cfRule type="containsBlanks" dxfId="9" priority="4" stopIfTrue="1">
      <formula>LEN(TRIM(D9))=0</formula>
    </cfRule>
  </conditionalFormatting>
  <conditionalFormatting sqref="D10:G10">
    <cfRule type="expression" priority="1" stopIfTrue="1">
      <formula>$D$12&lt;&gt;""</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目次</vt:lpstr>
      <vt:lpstr>経費支出管理表</vt:lpstr>
      <vt:lpstr>収益納付用</vt:lpstr>
      <vt:lpstr>別紙３支出内訳書</vt:lpstr>
      <vt:lpstr>ExpenseCategoryList</vt:lpstr>
      <vt:lpstr>別紙4収益納付</vt:lpstr>
      <vt:lpstr>別紙5賃金引上げ枠報告書</vt:lpstr>
      <vt:lpstr>様式第11-2取得財産管理明細表</vt:lpstr>
      <vt:lpstr>様式第9精算払請求書</vt:lpstr>
      <vt:lpstr>様式第14状況報告書</vt:lpstr>
      <vt:lpstr>参考　確定通知書とは</vt:lpstr>
      <vt:lpstr>参考　交付決定通知書とは</vt:lpstr>
      <vt:lpstr>経費支出管理表!Print_Area</vt:lpstr>
      <vt:lpstr>'参考　確定通知書とは'!Print_Area</vt:lpstr>
      <vt:lpstr>別紙３支出内訳書!Print_Area</vt:lpstr>
      <vt:lpstr>別紙4収益納付!Print_Area</vt:lpstr>
      <vt:lpstr>別紙5賃金引上げ枠報告書!Print_Area</vt:lpstr>
      <vt:lpstr>'様式第11-2取得財産管理明細表'!Print_Area</vt:lpstr>
      <vt:lpstr>様式第14状況報告書!Print_Area</vt:lpstr>
      <vt:lpstr>様式第9精算払請求書!Print_Area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2015-05-25T00:51:49Z</dcterms:created>
  <dcterms:modified xsi:type="dcterms:W3CDTF">2023-10-16T04:42:18Z</dcterms:modified>
</cp:coreProperties>
</file>